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Dvousložka Chrášťany" sheetId="1" state="visible" r:id="rId2"/>
    <sheet name="Nová" sheetId="2" state="visible" r:id="rId3"/>
    <sheet name="Platná 2018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<sst xmlns="http://schemas.openxmlformats.org/spreadsheetml/2006/main" count="691" uniqueCount="190">
  <si>
    <t>VÝPOČET CEN PRO VODNÉ NA ROK 2018</t>
  </si>
  <si>
    <t>I</t>
  </si>
  <si>
    <t>Příjemce vodného:</t>
  </si>
  <si>
    <t>Obec Chrášťany</t>
  </si>
  <si>
    <t>II</t>
  </si>
  <si>
    <t>Provozovatel:</t>
  </si>
  <si>
    <t>III</t>
  </si>
  <si>
    <t>Vlastník:</t>
  </si>
  <si>
    <t>IV</t>
  </si>
  <si>
    <t>Formulář:</t>
  </si>
  <si>
    <t>V</t>
  </si>
  <si>
    <t>Index:</t>
  </si>
  <si>
    <t>VODOVOD CHRÁŠŤANY</t>
  </si>
  <si>
    <t>VI</t>
  </si>
  <si>
    <t>IČMEI související s cenou:</t>
  </si>
  <si>
    <t>Tabulka č. 1</t>
  </si>
  <si>
    <t>Řádek</t>
  </si>
  <si>
    <t>Náklady pro výpočet ceny pro vodné</t>
  </si>
  <si>
    <t>nákladové položky</t>
  </si>
  <si>
    <t>Měrná jednotka</t>
  </si>
  <si>
    <t>Voda pitná</t>
  </si>
  <si>
    <t>Voda odpadní</t>
  </si>
  <si>
    <t>1</t>
  </si>
  <si>
    <t>2a</t>
  </si>
  <si>
    <t>1.</t>
  </si>
  <si>
    <t>Materiál</t>
  </si>
  <si>
    <t>tis. Kč</t>
  </si>
  <si>
    <t>1.1</t>
  </si>
  <si>
    <t>- surová voda podzemní + povrchová</t>
  </si>
  <si>
    <t>1.2</t>
  </si>
  <si>
    <t>- pitná voda převzatá + odpadní voda předaná k čištění</t>
  </si>
  <si>
    <t>1.3</t>
  </si>
  <si>
    <t>- chemikálie</t>
  </si>
  <si>
    <t>1.4</t>
  </si>
  <si>
    <t>- ostatní materiál</t>
  </si>
  <si>
    <t>2.</t>
  </si>
  <si>
    <t>Energie</t>
  </si>
  <si>
    <t>2.1</t>
  </si>
  <si>
    <t>- elektrická energie</t>
  </si>
  <si>
    <t>2.2</t>
  </si>
  <si>
    <t>- ostatní energie (plyn, pevná a kapalná energie)</t>
  </si>
  <si>
    <t>3.</t>
  </si>
  <si>
    <t>Mzdy</t>
  </si>
  <si>
    <t>3.1</t>
  </si>
  <si>
    <t>- přímé mzdy</t>
  </si>
  <si>
    <t>3.2</t>
  </si>
  <si>
    <t>- ostatní osobní náklady</t>
  </si>
  <si>
    <t>4.</t>
  </si>
  <si>
    <t>Ostatní přímé náklady</t>
  </si>
  <si>
    <t>4.1</t>
  </si>
  <si>
    <t>- odpisy</t>
  </si>
  <si>
    <t>4.2</t>
  </si>
  <si>
    <t>- opravy infrastrukturního majetku</t>
  </si>
  <si>
    <t>4.3</t>
  </si>
  <si>
    <t>- nájem infrastrukturního majetku</t>
  </si>
  <si>
    <t>4.4</t>
  </si>
  <si>
    <t>- prostředky obnovy infrastrukturního majetku</t>
  </si>
  <si>
    <t>5.</t>
  </si>
  <si>
    <t>Provozní náklady</t>
  </si>
  <si>
    <t>5.1</t>
  </si>
  <si>
    <t>- poplatky za vypouštění odpadních vod</t>
  </si>
  <si>
    <t>5.2</t>
  </si>
  <si>
    <t>- ostatní provozní náklady externí</t>
  </si>
  <si>
    <t>5.3</t>
  </si>
  <si>
    <t>- ostatní provozní náklady ve vlastní reži</t>
  </si>
  <si>
    <t>6.</t>
  </si>
  <si>
    <t>Finanční náklady</t>
  </si>
  <si>
    <t>7.</t>
  </si>
  <si>
    <t>Finanční výnosy</t>
  </si>
  <si>
    <t>8.</t>
  </si>
  <si>
    <t>Výrobní režie</t>
  </si>
  <si>
    <t>9.</t>
  </si>
  <si>
    <t>Správní režie</t>
  </si>
  <si>
    <t>10.</t>
  </si>
  <si>
    <t>Úplné vlastní náklady</t>
  </si>
  <si>
    <t>D.</t>
  </si>
  <si>
    <t>Voda pitná fakturovaná</t>
  </si>
  <si>
    <r>
      <t xml:space="preserve">tis. m</t>
    </r>
    <r>
      <rPr>
        <vertAlign val="superscript"/>
        <sz val="8"/>
        <rFont val="Tahoma"/>
        <family val="2"/>
        <charset val="238"/>
      </rPr>
      <t xml:space="preserve">3</t>
    </r>
  </si>
  <si>
    <t>x</t>
  </si>
  <si>
    <t>E.</t>
  </si>
  <si>
    <t>- z toho domácnosti</t>
  </si>
  <si>
    <t>F.</t>
  </si>
  <si>
    <t>Voda odpadní odváděná fakturovaná</t>
  </si>
  <si>
    <t>G.</t>
  </si>
  <si>
    <t>H.</t>
  </si>
  <si>
    <t>Voda srážková fakturovaná</t>
  </si>
  <si>
    <t>I.</t>
  </si>
  <si>
    <t>Voda odpadní čištěná</t>
  </si>
  <si>
    <t>J.</t>
  </si>
  <si>
    <t>Pitná nebo odpadní voda převzatá</t>
  </si>
  <si>
    <t>Voda nefakturovaná</t>
  </si>
  <si>
    <t>%</t>
  </si>
  <si>
    <t>K.</t>
  </si>
  <si>
    <t>Pitná nebo odpadní voda předaná</t>
  </si>
  <si>
    <t>Tabulka č. 2</t>
  </si>
  <si>
    <t>Kalkulovaná cena pro vodné a pro stočné</t>
  </si>
  <si>
    <t>text</t>
  </si>
  <si>
    <t>11.</t>
  </si>
  <si>
    <t>JEDNOTKOVÉ NÁKLADY</t>
  </si>
  <si>
    <r>
      <t xml:space="preserve">Kč/m</t>
    </r>
    <r>
      <rPr>
        <vertAlign val="superscript"/>
        <sz val="8"/>
        <rFont val="Tahoma"/>
        <family val="2"/>
        <charset val="238"/>
      </rPr>
      <t xml:space="preserve">3</t>
    </r>
  </si>
  <si>
    <t>12.</t>
  </si>
  <si>
    <t>13.</t>
  </si>
  <si>
    <t>Kalkulační zisk</t>
  </si>
  <si>
    <t>14.</t>
  </si>
  <si>
    <t>- podíl z úplných vlastních nákladů</t>
  </si>
  <si>
    <t>- kalkulační zisk na m3 fakturované vody</t>
  </si>
  <si>
    <t>15.</t>
  </si>
  <si>
    <t>- z ř. 11 na rozvoj a obnovu infr. majetku</t>
  </si>
  <si>
    <t>16.</t>
  </si>
  <si>
    <t>Celkem úplné vlastní náklady + zisk</t>
  </si>
  <si>
    <t>17.</t>
  </si>
  <si>
    <t>Fakturovaná voda pitná, odpadní a srážková</t>
  </si>
  <si>
    <t>18.</t>
  </si>
  <si>
    <t>Cena pro vodné, pro stočné</t>
  </si>
  <si>
    <r>
      <t xml:space="preserve">Kč/m</t>
    </r>
    <r>
      <rPr>
        <b val="true"/>
        <vertAlign val="superscript"/>
        <sz val="8"/>
        <rFont val="Tahoma"/>
        <family val="2"/>
        <charset val="238"/>
      </rPr>
      <t xml:space="preserve">3</t>
    </r>
  </si>
  <si>
    <t>19.</t>
  </si>
  <si>
    <t>Cena pro vodné, pro stočné + DPH (15%)</t>
  </si>
  <si>
    <t>Kalkulovaná cena pro vodné a pro stočné ve dvousložkové formě</t>
  </si>
  <si>
    <t>Ceny jsou platné od 1.1.2018</t>
  </si>
  <si>
    <t>21.</t>
  </si>
  <si>
    <t>Pevna složka (ÚVN + zisk)</t>
  </si>
  <si>
    <t>21.a</t>
  </si>
  <si>
    <t>- podíl z celkových ÚVN a zisku</t>
  </si>
  <si>
    <t>22.</t>
  </si>
  <si>
    <t>Pohyblivá složka (ÚVN + zisk)</t>
  </si>
  <si>
    <t>22.a</t>
  </si>
  <si>
    <t>- z toho úplné vlastní náklady</t>
  </si>
  <si>
    <t>22.b</t>
  </si>
  <si>
    <t>- z toho kalkulační zisk</t>
  </si>
  <si>
    <t>23.</t>
  </si>
  <si>
    <t>Cena pohyblivé složky</t>
  </si>
  <si>
    <t>24.</t>
  </si>
  <si>
    <t>Cena pohyblivé složky + DPH (15%)</t>
  </si>
  <si>
    <t>Technické parametry pevné složky dle průtoku vodoměru</t>
  </si>
  <si>
    <t>Vodoměry</t>
  </si>
  <si>
    <t>Pevné složky (Kč/rok)</t>
  </si>
  <si>
    <t>Výnosy z pevných složek (Kč/rok)</t>
  </si>
  <si>
    <t>počet odběr. míst</t>
  </si>
  <si>
    <t>z vodného</t>
  </si>
  <si>
    <r>
      <t xml:space="preserve">Q</t>
    </r>
    <r>
      <rPr>
        <vertAlign val="subscript"/>
        <sz val="8"/>
        <rFont val="Tahoma"/>
        <family val="2"/>
        <charset val="238"/>
      </rPr>
      <t xml:space="preserve">p</t>
    </r>
    <r>
      <rPr>
        <sz val="8"/>
        <rFont val="Tahoma"/>
        <family val="2"/>
        <charset val="238"/>
      </rPr>
      <t xml:space="preserve"> (m</t>
    </r>
    <r>
      <rPr>
        <vertAlign val="superscript"/>
        <sz val="8"/>
        <rFont val="Tahoma"/>
        <family val="2"/>
        <charset val="238"/>
      </rPr>
      <t xml:space="preserve">3</t>
    </r>
    <r>
      <rPr>
        <sz val="8"/>
        <rFont val="Tahoma"/>
        <family val="2"/>
        <charset val="238"/>
      </rPr>
      <t xml:space="preserve">/hod.)</t>
    </r>
  </si>
  <si>
    <t>voda</t>
  </si>
  <si>
    <t>stoka</t>
  </si>
  <si>
    <t>ze stočného</t>
  </si>
  <si>
    <t>celkem</t>
  </si>
  <si>
    <t>25.</t>
  </si>
  <si>
    <t>do 2,5</t>
  </si>
  <si>
    <t>26.</t>
  </si>
  <si>
    <t>do 6</t>
  </si>
  <si>
    <t>27.</t>
  </si>
  <si>
    <t>do 10</t>
  </si>
  <si>
    <t>Celkem</t>
  </si>
  <si>
    <t>Pevná složka ceny pro vodné a stočné za odběrné místo a rok</t>
  </si>
  <si>
    <t>Fakturační vodoměr                                     do velikosti</t>
  </si>
  <si>
    <t>Vodné</t>
  </si>
  <si>
    <t>Stočné</t>
  </si>
  <si>
    <t>KAM</t>
  </si>
  <si>
    <t>bez DPH</t>
  </si>
  <si>
    <t>včetně DPH</t>
  </si>
  <si>
    <t>TO</t>
  </si>
  <si>
    <t>Qn 2,5</t>
  </si>
  <si>
    <t>DOSADIT?</t>
  </si>
  <si>
    <t>Qn 6</t>
  </si>
  <si>
    <t>Qn 10</t>
  </si>
  <si>
    <t>Qn 15</t>
  </si>
  <si>
    <t>DPH pro rok 2018 je stanoveno ve výši 15%</t>
  </si>
  <si>
    <t>VÝPOČET CEN PRO VODNÉ A STOČNÉ PRO KALENDÁŘNÍ ROK 2018</t>
  </si>
  <si>
    <t>Příjemce vodného a stočného:</t>
  </si>
  <si>
    <t>Obec Dražíč</t>
  </si>
  <si>
    <t>A</t>
  </si>
  <si>
    <t>IČPE související s cenou:</t>
  </si>
  <si>
    <t>Náklady pro výpočet ceny pro vodné a pro stočné</t>
  </si>
  <si>
    <t>- ostatní provozní náklady externí celkem</t>
  </si>
  <si>
    <t>- ostatní provozní náklady ve vlastní režii</t>
  </si>
  <si>
    <t>A.</t>
  </si>
  <si>
    <t>Hodnota infrastrukturního majetku podle VÚME</t>
  </si>
  <si>
    <t>B.</t>
  </si>
  <si>
    <t>Pořizovací cena souvisejícíchoprovozního hmotného majetku</t>
  </si>
  <si>
    <t>C.</t>
  </si>
  <si>
    <t>Počet pracovníků</t>
  </si>
  <si>
    <t>počet</t>
  </si>
  <si>
    <t>Tabulka č. 3</t>
  </si>
  <si>
    <t>Vypracoval:</t>
  </si>
  <si>
    <t>Kontroloval:</t>
  </si>
  <si>
    <t>Telefon:</t>
  </si>
  <si>
    <t>e-mail:</t>
  </si>
  <si>
    <t>Datum:</t>
  </si>
  <si>
    <t>Schválil zástupce provozovatele:</t>
  </si>
  <si>
    <t>Dražíč</t>
  </si>
  <si>
    <t>Dědičová</t>
  </si>
  <si>
    <t>obec@drazic.cz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</si>
</sst>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0"/>
    <numFmt numFmtId="167" formatCode="#,##0.000"/>
    <numFmt numFmtId="168" formatCode="0.000"/>
    <numFmt numFmtId="169" formatCode="#,##0"/>
    <numFmt numFmtId="170" formatCode="0.0"/>
    <numFmt numFmtId="171" formatCode="0.00"/>
    <numFmt numFmtId="172" formatCode="0.00%"/>
    <numFmt numFmtId="173" formatCode="D/M/YYYY"/>
    <numFmt numFmtId="174" formatCode="0%"/>
  </numFmts>
  <fonts count="3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Tahoma"/>
      <family val="2"/>
      <charset val="238"/>
    </font>
    <font>
      <b val="true"/>
      <sz val="12"/>
      <color rgb="FF000000"/>
      <name val="Tahoma"/>
      <family val="2"/>
      <charset val="238"/>
    </font>
    <font>
      <b val="true"/>
      <sz val="10"/>
      <color rgb="FF000000"/>
      <name val="Tahoma"/>
      <family val="2"/>
      <charset val="238"/>
    </font>
    <font>
      <u val="single"/>
      <sz val="11"/>
      <color rgb="FF0000FF"/>
      <name val="Calibri"/>
      <family val="2"/>
      <charset val="238"/>
    </font>
    <font>
      <b val="true"/>
      <sz val="10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sz val="8"/>
      <color rgb="FFFFFFFF"/>
      <name val="Tahoma"/>
      <family val="2"/>
      <charset val="238"/>
    </font>
    <font>
      <i val="true"/>
      <sz val="10"/>
      <name val="Tahoma"/>
      <family val="2"/>
      <charset val="238"/>
    </font>
    <font>
      <i val="true"/>
      <sz val="10"/>
      <color rgb="FFFFFFFF"/>
      <name val="Tahoma"/>
      <family val="2"/>
      <charset val="238"/>
    </font>
    <font>
      <b val="true"/>
      <sz val="8"/>
      <name val="Tahoma"/>
      <family val="2"/>
      <charset val="238"/>
    </font>
    <font>
      <b val="true"/>
      <sz val="9"/>
      <name val="Tahoma"/>
      <family val="2"/>
      <charset val="238"/>
    </font>
    <font>
      <b val="true"/>
      <sz val="9"/>
      <color rgb="FFFFFFFF"/>
      <name val="Tahoma"/>
      <family val="2"/>
      <charset val="238"/>
    </font>
    <font>
      <sz val="9"/>
      <color rgb="FFFFFFFF"/>
      <name val="Tahoma"/>
      <family val="2"/>
      <charset val="238"/>
    </font>
    <font>
      <i val="true"/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  <font>
      <vertAlign val="superscript"/>
      <sz val="8"/>
      <name val="Tahoma"/>
      <family val="2"/>
      <charset val="238"/>
    </font>
    <font>
      <i val="true"/>
      <sz val="8"/>
      <name val="Tahoma"/>
      <family val="2"/>
      <charset val="238"/>
    </font>
    <font>
      <i val="true"/>
      <sz val="8"/>
      <color rgb="FFFFFFFF"/>
      <name val="Tahoma"/>
      <family val="2"/>
      <charset val="238"/>
    </font>
    <font>
      <b val="true"/>
      <vertAlign val="superscript"/>
      <sz val="8"/>
      <name val="Tahoma"/>
      <family val="2"/>
      <charset val="238"/>
    </font>
    <font>
      <b val="true"/>
      <sz val="11"/>
      <name val="Tahoma"/>
      <family val="2"/>
      <charset val="238"/>
    </font>
    <font>
      <vertAlign val="subscript"/>
      <sz val="8"/>
      <name val="Tahoma"/>
      <family val="2"/>
      <charset val="238"/>
    </font>
    <font>
      <b val="true"/>
      <sz val="12"/>
      <color rgb="FFFF0000"/>
      <name val="Tahoma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name val="Verdana"/>
      <family val="2"/>
      <charset val="238"/>
    </font>
    <font>
      <b val="true"/>
      <sz val="9"/>
      <color rgb="FF0070C0"/>
      <name val="Tahoma"/>
      <family val="2"/>
      <charset val="238"/>
    </font>
    <font>
      <sz val="8"/>
      <color rgb="FF000000"/>
      <name val="Tahoma"/>
      <family val="2"/>
      <charset val="238"/>
    </font>
    <font>
      <u val="single"/>
      <sz val="11"/>
      <color rgb="FF0563C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 diagonalUp="false" diagonalDown="false"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 diagonalUp="false" diagonalDown="false"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 diagonalUp="false" diagonalDown="false"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 diagonalUp="false" diagonalDown="false"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 diagonalUp="false" diagonalDown="false"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 diagonalUp="false" diagonalDown="false"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 diagonalUp="false" diagonalDown="false"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 diagonalUp="false" diagonalDown="false"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 diagonalUp="false" diagonalDown="false">
      <left style="thin">
        <color rgb="FF0070C0"/>
      </left>
      <right style="hair">
        <color rgb="FF0070C0"/>
      </right>
      <top style="thin">
        <color rgb="FF0070C0"/>
      </top>
      <bottom style="thin">
        <color rgb="FF0070C0"/>
      </bottom>
      <diagonal/>
    </border>
    <border diagonalUp="false" diagonalDown="false">
      <left style="hair">
        <color rgb="FF0070C0"/>
      </left>
      <right style="hair">
        <color rgb="FF0070C0"/>
      </right>
      <top style="thin">
        <color rgb="FF0070C0"/>
      </top>
      <bottom style="thin">
        <color rgb="FF0070C0"/>
      </bottom>
      <diagonal/>
    </border>
    <border diagonalUp="false" diagonalDown="false"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 diagonalUp="false" diagonalDown="false">
      <left style="thin">
        <color rgb="FF0070C0"/>
      </left>
      <right style="hair">
        <color rgb="FF0070C0"/>
      </right>
      <top/>
      <bottom style="hair">
        <color rgb="FF0070C0"/>
      </bottom>
      <diagonal/>
    </border>
    <border diagonalUp="false" diagonalDown="false"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 diagonalUp="false" diagonalDown="false">
      <left style="hair">
        <color rgb="FF0070C0"/>
      </left>
      <right style="thin">
        <color rgb="FF0070C0"/>
      </right>
      <top/>
      <bottom style="hair">
        <color rgb="FF0070C0"/>
      </bottom>
      <diagonal/>
    </border>
    <border diagonalUp="false" diagonalDown="false">
      <left style="thin">
        <color rgb="FF0070C0"/>
      </left>
      <right style="hair">
        <color rgb="FF0070C0"/>
      </right>
      <top style="hair">
        <color rgb="FF0070C0"/>
      </top>
      <bottom/>
      <diagonal/>
    </border>
    <border diagonalUp="false" diagonalDown="false">
      <left/>
      <right style="hair">
        <color rgb="FF0070C0"/>
      </right>
      <top style="hair">
        <color rgb="FF0070C0"/>
      </top>
      <bottom style="hair">
        <color rgb="FF0070C0"/>
      </bottom>
      <diagonal/>
    </border>
    <border diagonalUp="false" diagonalDown="false">
      <left style="hair">
        <color rgb="FF0070C0"/>
      </left>
      <right style="hair">
        <color rgb="FF0070C0"/>
      </right>
      <top style="hair">
        <color rgb="FF0070C0"/>
      </top>
      <bottom/>
      <diagonal/>
    </border>
    <border diagonalUp="false" diagonalDown="false">
      <left style="hair">
        <color rgb="FF0070C0"/>
      </left>
      <right style="thin">
        <color rgb="FF0070C0"/>
      </right>
      <top style="hair">
        <color rgb="FF0070C0"/>
      </top>
      <bottom/>
      <diagonal/>
    </border>
    <border diagonalUp="false" diagonalDown="false">
      <left style="medium">
        <color rgb="FF0070C0"/>
      </left>
      <right style="hair">
        <color rgb="FF0070C0"/>
      </right>
      <top style="medium">
        <color rgb="FF0070C0"/>
      </top>
      <bottom style="thin">
        <color rgb="FF0070C0"/>
      </bottom>
      <diagonal/>
    </border>
    <border diagonalUp="false" diagonalDown="false">
      <left style="hair">
        <color rgb="FF0070C0"/>
      </left>
      <right style="hair">
        <color rgb="FF0070C0"/>
      </right>
      <top style="medium">
        <color rgb="FF0070C0"/>
      </top>
      <bottom style="thin">
        <color rgb="FF0070C0"/>
      </bottom>
      <diagonal/>
    </border>
    <border diagonalUp="false" diagonalDown="false">
      <left style="hair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 diagonalUp="false" diagonalDown="false">
      <left style="medium">
        <color rgb="FF0070C0"/>
      </left>
      <right style="hair">
        <color rgb="FF0070C0"/>
      </right>
      <top style="thin">
        <color rgb="FF0070C0"/>
      </top>
      <bottom style="thin">
        <color rgb="FF0070C0"/>
      </bottom>
      <diagonal/>
    </border>
    <border diagonalUp="false" diagonalDown="false">
      <left style="hair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 diagonalUp="false" diagonalDown="false">
      <left style="medium">
        <color rgb="FF0070C0"/>
      </left>
      <right style="hair">
        <color rgb="FF0070C0"/>
      </right>
      <top/>
      <bottom style="hair">
        <color rgb="FF0070C0"/>
      </bottom>
      <diagonal/>
    </border>
    <border diagonalUp="false" diagonalDown="false">
      <left style="hair">
        <color rgb="FF0070C0"/>
      </left>
      <right style="medium">
        <color rgb="FF0070C0"/>
      </right>
      <top/>
      <bottom style="hair">
        <color rgb="FF0070C0"/>
      </bottom>
      <diagonal/>
    </border>
    <border diagonalUp="false" diagonalDown="false">
      <left style="medium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 diagonalUp="false" diagonalDown="false"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 diagonalUp="false" diagonalDown="false">
      <left style="medium">
        <color rgb="FF0070C0"/>
      </left>
      <right style="hair">
        <color rgb="FF0070C0"/>
      </right>
      <top style="hair">
        <color rgb="FF0070C0"/>
      </top>
      <bottom/>
      <diagonal/>
    </border>
    <border diagonalUp="false" diagonalDown="false">
      <left style="hair">
        <color rgb="FF0070C0"/>
      </left>
      <right style="medium">
        <color rgb="FF0070C0"/>
      </right>
      <top style="hair">
        <color rgb="FF0070C0"/>
      </top>
      <bottom/>
      <diagonal/>
    </border>
    <border diagonalUp="false" diagonalDown="false">
      <left style="medium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 diagonalUp="false" diagonalDown="false">
      <left style="hair">
        <color rgb="FF0070C0"/>
      </left>
      <right style="medium">
        <color rgb="FF0070C0"/>
      </right>
      <top style="thin">
        <color rgb="FF0070C0"/>
      </top>
      <bottom style="hair">
        <color rgb="FF0070C0"/>
      </bottom>
      <diagonal/>
    </border>
    <border diagonalUp="false" diagonalDown="false">
      <left style="medium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 diagonalUp="false" diagonalDown="false"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 diagonalUp="false" diagonalDown="false"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 diagonalUp="false" diagonalDown="false">
      <left style="thin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 diagonalUp="false" diagonalDown="false">
      <left style="hair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 diagonalUp="false" diagonalDown="false">
      <left style="hair">
        <color rgb="FF0070C0"/>
      </left>
      <right/>
      <top style="hair">
        <color rgb="FF0070C0"/>
      </top>
      <bottom style="hair">
        <color rgb="FF0070C0"/>
      </bottom>
      <diagonal/>
    </border>
    <border diagonalUp="false" diagonalDown="false">
      <left style="medium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 diagonalUp="false" diagonalDown="false"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 diagonalUp="false" diagonalDown="false">
      <left style="hair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 diagonalUp="false" diagonalDown="false">
      <left style="medium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 diagonalUp="false" diagonalDown="false">
      <left style="hair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 diagonalUp="false" diagonalDown="false">
      <left style="thin">
        <color rgb="FF0070C0"/>
      </left>
      <right style="hair">
        <color rgb="FF0070C0"/>
      </right>
      <top style="thin">
        <color rgb="FF0070C0"/>
      </top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9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3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0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3" borderId="1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3" borderId="1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3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3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7" fillId="3" borderId="1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1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3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3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8" fillId="3" borderId="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8" fillId="0" borderId="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7" fillId="0" borderId="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6" fillId="3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3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7" fillId="3" borderId="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6" fillId="3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0" fillId="3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8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8" fillId="0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3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7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3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3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7" fillId="3" borderId="1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3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8" fillId="3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1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3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3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22" fillId="3" borderId="1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23" fillId="3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3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0" fillId="3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8" fillId="3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3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8" fillId="3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3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3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3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1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0" fillId="3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8" fillId="3" borderId="1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0" fillId="3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0" fillId="3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8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2" fillId="3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3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8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1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0" fillId="3" borderId="1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8" fillId="3" borderId="2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5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6" fillId="3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7" fillId="3" borderId="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6" fillId="3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3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6" fillId="3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7" fillId="3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3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8" fillId="3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3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2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3" borderId="2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3" fillId="0" borderId="2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3" borderId="2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3" borderId="1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8" fillId="3" borderId="2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1" fillId="0" borderId="2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8" fillId="3" borderId="2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3" borderId="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8" fillId="3" borderId="29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1" fillId="0" borderId="3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3" borderId="19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8" fillId="3" borderId="3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5" fillId="0" borderId="3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3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7" fillId="3" borderId="3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5" fillId="0" borderId="3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3" borderId="3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3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3" borderId="3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7" fillId="3" borderId="3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1" fillId="0" borderId="3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3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39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0" fillId="0" borderId="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0" fillId="0" borderId="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0" fillId="0" borderId="9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0" fillId="0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0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0" fillId="0" borderId="1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0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4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0" fillId="0" borderId="4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10" fillId="0" borderId="4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0" fillId="0" borderId="4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0" fillId="0" borderId="29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2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6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6" fillId="0" borderId="2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0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3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4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4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19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3" borderId="2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3" borderId="1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3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3" borderId="1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6" fillId="3" borderId="1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0" fillId="3" borderId="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6" fillId="3" borderId="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6" fillId="3" borderId="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16" fillId="3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0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3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3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3" borderId="1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1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3" borderId="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3" borderId="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0" fillId="3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0" fillId="3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1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10" fillId="3" borderId="1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10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2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0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3" borderId="2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6" fillId="3" borderId="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3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3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0" fillId="3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3" borderId="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1" fillId="0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3" borderId="1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6" fillId="3" borderId="9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9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9" fillId="0" borderId="7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7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9" fillId="0" borderId="7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9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3" borderId="9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3" borderId="2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1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1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3" borderId="1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3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3" borderId="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3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3" borderId="9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3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3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3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3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9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3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3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3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8" fillId="3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3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1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0" fillId="3" borderId="1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3" borderId="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10" fillId="3" borderId="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2" fillId="3" borderId="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3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3" borderId="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19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1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0" fillId="3" borderId="19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3" borderId="3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3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3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6" fillId="3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3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3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3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3" borderId="6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1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3" borderId="1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3" borderId="1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0" fillId="3" borderId="6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0" fillId="3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3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3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3" borderId="2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3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3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7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7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9" fillId="0" borderId="7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9" fillId="0" borderId="7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8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Excel Built-in Excel Built-in Excel Built-in TableStyleLight1" xfId="20" builtinId="54" customBuiltin="true"/>
    <cellStyle name="Excel Built-in Excel Built-in Excel Built-in Excel Built-in Excel Built-in Excel Built-in Excel Built-in Excel Built-in normální 2" xfId="21" builtinId="54" customBuiltin="true"/>
    <cellStyle name="Excel Built-in Excel Built-in Excel Built-in Excel Built-in Excel Built-in Excel Built-in Excel Built-in Excel Built-in procent 2" xfId="22" builtinId="54" customBuiltin="true"/>
    <cellStyle name="Excel Built-in Excel Built-in Excel Built-in Excel Built-in Excel Built-in Excel Built-in Excel Built-in Excel Built-in Hypertextový odkaz 2" xfId="23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obec@drazic.cz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7"/>
  <sheetViews>
    <sheetView windowProtection="false" showFormulas="false" showGridLines="false" showRowColHeaders="true" showZeros="true" rightToLeft="false" tabSelected="false" showOutlineSymbols="true" defaultGridColor="true" view="normal" topLeftCell="A52" colorId="64" zoomScale="100" zoomScaleNormal="100" zoomScalePageLayoutView="100" workbookViewId="0">
      <selection pane="topLeft" activeCell="P20" activeCellId="0" sqref="P20"/>
    </sheetView>
  </sheetViews>
  <sheetFormatPr defaultRowHeight="15"/>
  <cols>
    <col collapsed="false" hidden="false" max="1" min="1" style="0" width="5.57142857142857"/>
    <col collapsed="false" hidden="false" max="7" min="2" style="0" width="12.7091836734694"/>
    <col collapsed="false" hidden="false" max="8" min="8" style="0" width="12.5714285714286"/>
    <col collapsed="false" hidden="false" max="9" min="9" style="0" width="12.8622448979592"/>
    <col collapsed="false" hidden="false" max="10" min="10" style="0" width="0.857142857142857"/>
    <col collapsed="false" hidden="false" max="1025" min="11" style="0" width="8.72959183673469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1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customFormat="false" ht="15" hidden="false" customHeight="true" outlineLevel="0" collapsed="false">
      <c r="A4" s="3" t="s">
        <v>1</v>
      </c>
      <c r="B4" s="4" t="s">
        <v>2</v>
      </c>
      <c r="C4" s="4"/>
      <c r="D4" s="4"/>
      <c r="E4" s="4"/>
      <c r="F4" s="5" t="s">
        <v>3</v>
      </c>
      <c r="G4" s="5"/>
      <c r="H4" s="5"/>
      <c r="I4" s="5"/>
      <c r="J4" s="1"/>
      <c r="K4" s="1"/>
      <c r="L4" s="1"/>
      <c r="M4" s="1"/>
      <c r="N4" s="1"/>
      <c r="O4" s="1"/>
    </row>
    <row r="5" customFormat="false" ht="15" hidden="false" customHeight="false" outlineLevel="0" collapsed="false">
      <c r="A5" s="6" t="s">
        <v>4</v>
      </c>
      <c r="B5" s="7" t="s">
        <v>5</v>
      </c>
      <c r="C5" s="7"/>
      <c r="D5" s="7"/>
      <c r="E5" s="7"/>
      <c r="F5" s="5"/>
      <c r="G5" s="5"/>
      <c r="H5" s="5"/>
      <c r="I5" s="5"/>
      <c r="J5" s="1"/>
      <c r="K5" s="1"/>
      <c r="L5" s="1"/>
      <c r="M5" s="1"/>
      <c r="N5" s="1"/>
      <c r="O5" s="1"/>
    </row>
    <row r="6" customFormat="false" ht="15" hidden="false" customHeight="false" outlineLevel="0" collapsed="false">
      <c r="A6" s="6" t="s">
        <v>6</v>
      </c>
      <c r="B6" s="7" t="s">
        <v>7</v>
      </c>
      <c r="C6" s="7"/>
      <c r="D6" s="7"/>
      <c r="E6" s="7"/>
      <c r="F6" s="8" t="s">
        <v>3</v>
      </c>
      <c r="G6" s="8"/>
      <c r="H6" s="8"/>
      <c r="I6" s="8"/>
      <c r="J6" s="1"/>
      <c r="K6" s="1"/>
      <c r="L6" s="1"/>
      <c r="M6" s="1"/>
      <c r="N6" s="1"/>
      <c r="O6" s="1"/>
    </row>
    <row r="7" customFormat="false" ht="15" hidden="false" customHeight="false" outlineLevel="0" collapsed="false">
      <c r="A7" s="6" t="s">
        <v>8</v>
      </c>
      <c r="B7" s="7" t="s">
        <v>9</v>
      </c>
      <c r="C7" s="7"/>
      <c r="D7" s="7"/>
      <c r="E7" s="7"/>
      <c r="F7" s="9"/>
      <c r="G7" s="9"/>
      <c r="H7" s="9"/>
      <c r="I7" s="9"/>
      <c r="J7" s="1"/>
      <c r="K7" s="1"/>
      <c r="L7" s="1"/>
      <c r="M7" s="1"/>
      <c r="N7" s="1"/>
      <c r="O7" s="1"/>
    </row>
    <row r="8" customFormat="false" ht="15" hidden="false" customHeight="false" outlineLevel="0" collapsed="false">
      <c r="A8" s="6" t="s">
        <v>10</v>
      </c>
      <c r="B8" s="7" t="s">
        <v>11</v>
      </c>
      <c r="C8" s="7"/>
      <c r="D8" s="7"/>
      <c r="E8" s="7"/>
      <c r="F8" s="10" t="s">
        <v>12</v>
      </c>
      <c r="G8" s="10"/>
      <c r="H8" s="10"/>
      <c r="I8" s="10"/>
      <c r="J8" s="1"/>
      <c r="K8" s="1"/>
      <c r="L8" s="1"/>
      <c r="M8" s="1"/>
      <c r="N8" s="1"/>
      <c r="O8" s="1"/>
    </row>
    <row r="9" customFormat="false" ht="15" hidden="false" customHeight="false" outlineLevel="0" collapsed="false">
      <c r="A9" s="11" t="s">
        <v>13</v>
      </c>
      <c r="B9" s="12" t="s">
        <v>14</v>
      </c>
      <c r="C9" s="12"/>
      <c r="D9" s="12"/>
      <c r="E9" s="12"/>
      <c r="F9" s="13"/>
      <c r="G9" s="13"/>
      <c r="H9" s="14"/>
      <c r="I9" s="14"/>
      <c r="J9" s="1"/>
      <c r="K9" s="1"/>
      <c r="L9" s="1"/>
      <c r="M9" s="1"/>
      <c r="N9" s="1"/>
      <c r="O9" s="1"/>
    </row>
    <row r="10" customFormat="false" ht="15" hidden="false" customHeight="false" outlineLevel="0" collapsed="false">
      <c r="A10" s="11"/>
      <c r="B10" s="12"/>
      <c r="C10" s="12"/>
      <c r="D10" s="12"/>
      <c r="E10" s="12"/>
      <c r="F10" s="7"/>
      <c r="G10" s="7"/>
      <c r="H10" s="14"/>
      <c r="I10" s="14"/>
      <c r="J10" s="1"/>
      <c r="K10" s="1"/>
      <c r="L10" s="1"/>
      <c r="M10" s="1"/>
      <c r="N10" s="1"/>
      <c r="O10" s="1"/>
    </row>
    <row r="11" customFormat="false" ht="15" hidden="false" customHeight="false" outlineLevel="0" collapsed="false">
      <c r="A11" s="11"/>
      <c r="B11" s="12"/>
      <c r="C11" s="12"/>
      <c r="D11" s="12"/>
      <c r="E11" s="12"/>
      <c r="F11" s="7"/>
      <c r="G11" s="7"/>
      <c r="H11" s="9"/>
      <c r="I11" s="9"/>
      <c r="J11" s="1"/>
      <c r="K11" s="1"/>
      <c r="L11" s="1"/>
      <c r="M11" s="1"/>
      <c r="N11" s="1"/>
      <c r="O11" s="1"/>
    </row>
    <row r="12" customFormat="false" ht="15" hidden="false" customHeight="false" outlineLevel="0" collapsed="false">
      <c r="A12" s="11"/>
      <c r="B12" s="12"/>
      <c r="C12" s="12"/>
      <c r="D12" s="12"/>
      <c r="E12" s="12"/>
      <c r="F12" s="7"/>
      <c r="G12" s="7"/>
      <c r="H12" s="9"/>
      <c r="I12" s="9"/>
      <c r="J12" s="1"/>
      <c r="K12" s="1"/>
      <c r="L12" s="1"/>
      <c r="M12" s="1"/>
      <c r="N12" s="1"/>
      <c r="O12" s="1"/>
    </row>
    <row r="13" customFormat="false" ht="15" hidden="false" customHeight="false" outlineLevel="0" collapsed="false">
      <c r="A13" s="11"/>
      <c r="B13" s="12"/>
      <c r="C13" s="12"/>
      <c r="D13" s="12"/>
      <c r="E13" s="12"/>
      <c r="F13" s="12"/>
      <c r="G13" s="12"/>
      <c r="H13" s="15"/>
      <c r="I13" s="15"/>
      <c r="J13" s="1"/>
      <c r="K13" s="1"/>
      <c r="L13" s="1"/>
      <c r="M13" s="1"/>
      <c r="N13" s="1"/>
      <c r="O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customFormat="false" ht="15" hidden="false" customHeight="false" outlineLevel="0" collapsed="false">
      <c r="A15" s="16"/>
      <c r="B15" s="17"/>
      <c r="C15" s="17"/>
      <c r="D15" s="17"/>
      <c r="E15" s="17"/>
      <c r="F15" s="17"/>
      <c r="G15" s="18"/>
      <c r="H15" s="18"/>
      <c r="I15" s="19" t="s">
        <v>15</v>
      </c>
      <c r="J15" s="1"/>
      <c r="K15" s="1"/>
      <c r="L15" s="1"/>
      <c r="M15" s="1"/>
      <c r="N15" s="1"/>
      <c r="O15" s="1"/>
    </row>
    <row r="16" customFormat="false" ht="15" hidden="false" customHeight="false" outlineLevel="0" collapsed="false">
      <c r="A16" s="20" t="s">
        <v>16</v>
      </c>
      <c r="B16" s="21" t="s">
        <v>17</v>
      </c>
      <c r="C16" s="21"/>
      <c r="D16" s="21"/>
      <c r="E16" s="21"/>
      <c r="F16" s="21"/>
      <c r="G16" s="21"/>
      <c r="H16" s="21"/>
      <c r="I16" s="21"/>
      <c r="J16" s="1"/>
      <c r="K16" s="1"/>
      <c r="L16" s="1"/>
      <c r="M16" s="1"/>
      <c r="N16" s="1"/>
      <c r="O16" s="1"/>
    </row>
    <row r="17" customFormat="false" ht="15" hidden="false" customHeight="true" outlineLevel="0" collapsed="false">
      <c r="A17" s="20"/>
      <c r="B17" s="22" t="s">
        <v>18</v>
      </c>
      <c r="C17" s="22"/>
      <c r="D17" s="22"/>
      <c r="E17" s="22"/>
      <c r="F17" s="22"/>
      <c r="G17" s="22" t="s">
        <v>19</v>
      </c>
      <c r="H17" s="22" t="s">
        <v>20</v>
      </c>
      <c r="I17" s="23" t="s">
        <v>21</v>
      </c>
      <c r="J17" s="1"/>
      <c r="K17" s="1"/>
      <c r="L17" s="1"/>
      <c r="M17" s="1"/>
      <c r="N17" s="1"/>
      <c r="O17" s="1"/>
    </row>
    <row r="18" customFormat="false" ht="15" hidden="false" customHeight="false" outlineLevel="0" collapsed="false">
      <c r="A18" s="20"/>
      <c r="B18" s="22"/>
      <c r="C18" s="22"/>
      <c r="D18" s="22"/>
      <c r="E18" s="22"/>
      <c r="F18" s="22"/>
      <c r="G18" s="22"/>
      <c r="H18" s="22"/>
      <c r="I18" s="23"/>
      <c r="J18" s="1"/>
      <c r="K18" s="1"/>
      <c r="L18" s="1"/>
      <c r="M18" s="1"/>
      <c r="N18" s="1"/>
      <c r="O18" s="1"/>
    </row>
    <row r="19" customFormat="false" ht="15" hidden="false" customHeight="false" outlineLevel="0" collapsed="false">
      <c r="A19" s="24" t="s">
        <v>22</v>
      </c>
      <c r="B19" s="25" t="n">
        <v>2</v>
      </c>
      <c r="C19" s="25"/>
      <c r="D19" s="25"/>
      <c r="E19" s="25"/>
      <c r="F19" s="25"/>
      <c r="G19" s="25" t="s">
        <v>23</v>
      </c>
      <c r="H19" s="25" t="n">
        <v>3</v>
      </c>
      <c r="I19" s="26" t="n">
        <v>4</v>
      </c>
      <c r="J19" s="1"/>
      <c r="K19" s="1"/>
      <c r="L19" s="1"/>
      <c r="M19" s="1"/>
      <c r="N19" s="1"/>
      <c r="O19" s="1"/>
    </row>
    <row r="20" customFormat="false" ht="15" hidden="false" customHeight="false" outlineLevel="0" collapsed="false">
      <c r="A20" s="27" t="s">
        <v>24</v>
      </c>
      <c r="B20" s="28" t="s">
        <v>25</v>
      </c>
      <c r="C20" s="28"/>
      <c r="D20" s="28"/>
      <c r="E20" s="28"/>
      <c r="F20" s="28"/>
      <c r="G20" s="29" t="s">
        <v>26</v>
      </c>
      <c r="H20" s="30" t="n">
        <f aca="false">H21+H22+H23+H24</f>
        <v>103.8</v>
      </c>
      <c r="I20" s="31" t="n">
        <f aca="false">I21+I22+I23+I24</f>
        <v>0</v>
      </c>
      <c r="J20" s="1"/>
      <c r="K20" s="1"/>
      <c r="L20" s="1"/>
      <c r="M20" s="1"/>
      <c r="N20" s="1"/>
      <c r="O20" s="1"/>
    </row>
    <row r="21" customFormat="false" ht="15" hidden="false" customHeight="false" outlineLevel="0" collapsed="false">
      <c r="A21" s="32" t="s">
        <v>27</v>
      </c>
      <c r="B21" s="33" t="s">
        <v>28</v>
      </c>
      <c r="C21" s="33"/>
      <c r="D21" s="33"/>
      <c r="E21" s="33"/>
      <c r="F21" s="33"/>
      <c r="G21" s="34" t="s">
        <v>26</v>
      </c>
      <c r="H21" s="35"/>
      <c r="I21" s="36"/>
      <c r="J21" s="1"/>
      <c r="K21" s="1"/>
      <c r="L21" s="1"/>
      <c r="M21" s="1"/>
      <c r="N21" s="1"/>
      <c r="O21" s="1"/>
    </row>
    <row r="22" customFormat="false" ht="15" hidden="false" customHeight="false" outlineLevel="0" collapsed="false">
      <c r="A22" s="32" t="s">
        <v>29</v>
      </c>
      <c r="B22" s="37" t="s">
        <v>30</v>
      </c>
      <c r="C22" s="37"/>
      <c r="D22" s="37"/>
      <c r="E22" s="37"/>
      <c r="F22" s="37"/>
      <c r="G22" s="38" t="s">
        <v>26</v>
      </c>
      <c r="H22" s="39" t="n">
        <v>100</v>
      </c>
      <c r="I22" s="40"/>
      <c r="J22" s="1"/>
      <c r="K22" s="41"/>
      <c r="L22" s="42"/>
      <c r="M22" s="43"/>
      <c r="N22" s="1"/>
      <c r="O22" s="1"/>
    </row>
    <row r="23" customFormat="false" ht="15" hidden="false" customHeight="false" outlineLevel="0" collapsed="false">
      <c r="A23" s="32" t="s">
        <v>31</v>
      </c>
      <c r="B23" s="37" t="s">
        <v>32</v>
      </c>
      <c r="C23" s="37"/>
      <c r="D23" s="37"/>
      <c r="E23" s="37"/>
      <c r="F23" s="37"/>
      <c r="G23" s="38" t="s">
        <v>26</v>
      </c>
      <c r="H23" s="39"/>
      <c r="I23" s="40"/>
      <c r="J23" s="1"/>
      <c r="K23" s="1"/>
      <c r="L23" s="42"/>
      <c r="M23" s="1"/>
      <c r="N23" s="1"/>
      <c r="O23" s="1"/>
    </row>
    <row r="24" customFormat="false" ht="15" hidden="false" customHeight="false" outlineLevel="0" collapsed="false">
      <c r="A24" s="32" t="s">
        <v>33</v>
      </c>
      <c r="B24" s="37" t="s">
        <v>34</v>
      </c>
      <c r="C24" s="37"/>
      <c r="D24" s="37"/>
      <c r="E24" s="37"/>
      <c r="F24" s="37"/>
      <c r="G24" s="38" t="s">
        <v>26</v>
      </c>
      <c r="H24" s="39" t="n">
        <v>3.8</v>
      </c>
      <c r="I24" s="40"/>
      <c r="J24" s="1"/>
      <c r="K24" s="44"/>
      <c r="L24" s="45"/>
      <c r="M24" s="1"/>
      <c r="N24" s="1"/>
      <c r="O24" s="1"/>
    </row>
    <row r="25" customFormat="false" ht="15" hidden="false" customHeight="false" outlineLevel="0" collapsed="false">
      <c r="A25" s="46" t="s">
        <v>35</v>
      </c>
      <c r="B25" s="47" t="s">
        <v>36</v>
      </c>
      <c r="C25" s="47"/>
      <c r="D25" s="47"/>
      <c r="E25" s="47"/>
      <c r="F25" s="47"/>
      <c r="G25" s="48" t="s">
        <v>26</v>
      </c>
      <c r="H25" s="49" t="n">
        <f aca="false">H26+H27</f>
        <v>0</v>
      </c>
      <c r="I25" s="50" t="n">
        <f aca="false">I26+I27</f>
        <v>0</v>
      </c>
      <c r="J25" s="1"/>
      <c r="K25" s="1"/>
      <c r="L25" s="1"/>
      <c r="M25" s="1"/>
      <c r="N25" s="1"/>
      <c r="O25" s="1"/>
    </row>
    <row r="26" customFormat="false" ht="15" hidden="false" customHeight="false" outlineLevel="0" collapsed="false">
      <c r="A26" s="32" t="s">
        <v>37</v>
      </c>
      <c r="B26" s="37" t="s">
        <v>38</v>
      </c>
      <c r="C26" s="37"/>
      <c r="D26" s="37"/>
      <c r="E26" s="37"/>
      <c r="F26" s="37"/>
      <c r="G26" s="38" t="s">
        <v>26</v>
      </c>
      <c r="H26" s="39"/>
      <c r="I26" s="40"/>
      <c r="J26" s="1"/>
      <c r="K26" s="1"/>
      <c r="L26" s="45"/>
      <c r="M26" s="1"/>
      <c r="N26" s="1"/>
      <c r="O26" s="1"/>
    </row>
    <row r="27" customFormat="false" ht="15" hidden="false" customHeight="false" outlineLevel="0" collapsed="false">
      <c r="A27" s="32" t="s">
        <v>39</v>
      </c>
      <c r="B27" s="33" t="s">
        <v>40</v>
      </c>
      <c r="C27" s="33"/>
      <c r="D27" s="33"/>
      <c r="E27" s="33"/>
      <c r="F27" s="33"/>
      <c r="G27" s="34" t="s">
        <v>26</v>
      </c>
      <c r="H27" s="35"/>
      <c r="I27" s="36"/>
      <c r="J27" s="1"/>
      <c r="K27" s="1"/>
      <c r="L27" s="45"/>
      <c r="M27" s="1"/>
      <c r="N27" s="1"/>
      <c r="O27" s="1"/>
    </row>
    <row r="28" customFormat="false" ht="15" hidden="false" customHeight="false" outlineLevel="0" collapsed="false">
      <c r="A28" s="46" t="s">
        <v>41</v>
      </c>
      <c r="B28" s="51" t="s">
        <v>42</v>
      </c>
      <c r="C28" s="51"/>
      <c r="D28" s="51"/>
      <c r="E28" s="51"/>
      <c r="F28" s="51"/>
      <c r="G28" s="52" t="s">
        <v>26</v>
      </c>
      <c r="H28" s="53" t="n">
        <f aca="false">H29+H30</f>
        <v>10</v>
      </c>
      <c r="I28" s="54" t="n">
        <f aca="false">I29+I30</f>
        <v>0</v>
      </c>
      <c r="J28" s="1"/>
      <c r="K28" s="55"/>
      <c r="L28" s="45"/>
      <c r="M28" s="1"/>
      <c r="N28" s="1"/>
      <c r="O28" s="1"/>
    </row>
    <row r="29" customFormat="false" ht="15" hidden="false" customHeight="false" outlineLevel="0" collapsed="false">
      <c r="A29" s="32" t="s">
        <v>43</v>
      </c>
      <c r="B29" s="33" t="s">
        <v>44</v>
      </c>
      <c r="C29" s="33"/>
      <c r="D29" s="33"/>
      <c r="E29" s="33"/>
      <c r="F29" s="33"/>
      <c r="G29" s="34" t="s">
        <v>26</v>
      </c>
      <c r="H29" s="35"/>
      <c r="I29" s="36"/>
      <c r="J29" s="1"/>
      <c r="K29" s="1"/>
      <c r="L29" s="45"/>
      <c r="M29" s="1"/>
      <c r="N29" s="1"/>
      <c r="O29" s="1"/>
    </row>
    <row r="30" customFormat="false" ht="15" hidden="false" customHeight="false" outlineLevel="0" collapsed="false">
      <c r="A30" s="32" t="s">
        <v>45</v>
      </c>
      <c r="B30" s="33" t="s">
        <v>46</v>
      </c>
      <c r="C30" s="33"/>
      <c r="D30" s="33"/>
      <c r="E30" s="33"/>
      <c r="F30" s="33"/>
      <c r="G30" s="34" t="s">
        <v>26</v>
      </c>
      <c r="H30" s="35" t="n">
        <v>10</v>
      </c>
      <c r="I30" s="36"/>
      <c r="J30" s="1"/>
      <c r="K30" s="1"/>
      <c r="L30" s="1"/>
      <c r="M30" s="1"/>
      <c r="N30" s="1"/>
      <c r="O30" s="1"/>
    </row>
    <row r="31" customFormat="false" ht="15" hidden="false" customHeight="false" outlineLevel="0" collapsed="false">
      <c r="A31" s="46" t="s">
        <v>47</v>
      </c>
      <c r="B31" s="51" t="s">
        <v>48</v>
      </c>
      <c r="C31" s="51"/>
      <c r="D31" s="51"/>
      <c r="E31" s="51"/>
      <c r="F31" s="51"/>
      <c r="G31" s="52" t="s">
        <v>26</v>
      </c>
      <c r="H31" s="56" t="n">
        <f aca="false">H32+H33+H34+H35</f>
        <v>5</v>
      </c>
      <c r="I31" s="54" t="n">
        <f aca="false">I32+I33+I34+I35</f>
        <v>0</v>
      </c>
      <c r="J31" s="1"/>
      <c r="K31" s="1"/>
      <c r="L31" s="1"/>
      <c r="M31" s="1"/>
      <c r="N31" s="1"/>
      <c r="O31" s="1"/>
    </row>
    <row r="32" customFormat="false" ht="15" hidden="false" customHeight="false" outlineLevel="0" collapsed="false">
      <c r="A32" s="32" t="s">
        <v>49</v>
      </c>
      <c r="B32" s="33" t="s">
        <v>50</v>
      </c>
      <c r="C32" s="33"/>
      <c r="D32" s="33"/>
      <c r="E32" s="33"/>
      <c r="F32" s="33"/>
      <c r="G32" s="34" t="s">
        <v>26</v>
      </c>
      <c r="H32" s="57"/>
      <c r="I32" s="58"/>
      <c r="J32" s="1"/>
      <c r="K32" s="59"/>
      <c r="L32" s="60"/>
      <c r="M32" s="1"/>
      <c r="N32" s="1"/>
      <c r="O32" s="1"/>
    </row>
    <row r="33" customFormat="false" ht="15" hidden="false" customHeight="false" outlineLevel="0" collapsed="false">
      <c r="A33" s="32" t="s">
        <v>51</v>
      </c>
      <c r="B33" s="33" t="s">
        <v>52</v>
      </c>
      <c r="C33" s="33"/>
      <c r="D33" s="33"/>
      <c r="E33" s="33"/>
      <c r="F33" s="33"/>
      <c r="G33" s="34" t="s">
        <v>26</v>
      </c>
      <c r="H33" s="57"/>
      <c r="I33" s="58"/>
      <c r="J33" s="1"/>
      <c r="K33" s="61"/>
      <c r="L33" s="62"/>
      <c r="M33" s="1"/>
      <c r="N33" s="1"/>
      <c r="O33" s="1"/>
    </row>
    <row r="34" customFormat="false" ht="15" hidden="false" customHeight="false" outlineLevel="0" collapsed="false">
      <c r="A34" s="32" t="s">
        <v>53</v>
      </c>
      <c r="B34" s="37" t="s">
        <v>54</v>
      </c>
      <c r="C34" s="37"/>
      <c r="D34" s="37"/>
      <c r="E34" s="37"/>
      <c r="F34" s="37"/>
      <c r="G34" s="38" t="s">
        <v>26</v>
      </c>
      <c r="H34" s="63"/>
      <c r="I34" s="64"/>
      <c r="J34" s="1"/>
      <c r="K34" s="65"/>
      <c r="L34" s="66"/>
      <c r="M34" s="67"/>
      <c r="N34" s="67"/>
      <c r="O34" s="1"/>
    </row>
    <row r="35" customFormat="false" ht="15" hidden="false" customHeight="false" outlineLevel="0" collapsed="false">
      <c r="A35" s="32" t="s">
        <v>55</v>
      </c>
      <c r="B35" s="33" t="s">
        <v>56</v>
      </c>
      <c r="C35" s="33"/>
      <c r="D35" s="33"/>
      <c r="E35" s="33"/>
      <c r="F35" s="33"/>
      <c r="G35" s="34" t="s">
        <v>26</v>
      </c>
      <c r="H35" s="57" t="n">
        <v>5</v>
      </c>
      <c r="I35" s="58"/>
      <c r="J35" s="1"/>
      <c r="K35" s="68"/>
      <c r="L35" s="68"/>
      <c r="M35" s="1"/>
      <c r="N35" s="1"/>
      <c r="O35" s="1"/>
    </row>
    <row r="36" customFormat="false" ht="15" hidden="false" customHeight="false" outlineLevel="0" collapsed="false">
      <c r="A36" s="46" t="s">
        <v>57</v>
      </c>
      <c r="B36" s="51" t="s">
        <v>58</v>
      </c>
      <c r="C36" s="51"/>
      <c r="D36" s="51"/>
      <c r="E36" s="51"/>
      <c r="F36" s="51"/>
      <c r="G36" s="52" t="s">
        <v>26</v>
      </c>
      <c r="H36" s="56" t="n">
        <f aca="false">H37+H38+H39</f>
        <v>36</v>
      </c>
      <c r="I36" s="54" t="n">
        <f aca="false">I37+I38+I39</f>
        <v>0</v>
      </c>
      <c r="J36" s="1"/>
      <c r="K36" s="65"/>
      <c r="L36" s="66"/>
      <c r="M36" s="67"/>
      <c r="N36" s="67"/>
      <c r="O36" s="1"/>
    </row>
    <row r="37" customFormat="false" ht="15" hidden="false" customHeight="false" outlineLevel="0" collapsed="false">
      <c r="A37" s="32" t="s">
        <v>59</v>
      </c>
      <c r="B37" s="33" t="s">
        <v>60</v>
      </c>
      <c r="C37" s="33"/>
      <c r="D37" s="33"/>
      <c r="E37" s="33"/>
      <c r="F37" s="33"/>
      <c r="G37" s="34" t="s">
        <v>26</v>
      </c>
      <c r="H37" s="69"/>
      <c r="I37" s="58"/>
      <c r="J37" s="1"/>
      <c r="K37" s="68"/>
      <c r="L37" s="68"/>
      <c r="M37" s="1"/>
      <c r="N37" s="1"/>
      <c r="O37" s="1"/>
    </row>
    <row r="38" customFormat="false" ht="15" hidden="false" customHeight="false" outlineLevel="0" collapsed="false">
      <c r="A38" s="32" t="s">
        <v>61</v>
      </c>
      <c r="B38" s="33" t="s">
        <v>62</v>
      </c>
      <c r="C38" s="33"/>
      <c r="D38" s="33"/>
      <c r="E38" s="33"/>
      <c r="F38" s="33"/>
      <c r="G38" s="34" t="s">
        <v>26</v>
      </c>
      <c r="H38" s="57" t="n">
        <v>15</v>
      </c>
      <c r="I38" s="58"/>
      <c r="J38" s="1"/>
      <c r="K38" s="68"/>
      <c r="L38" s="68"/>
      <c r="M38" s="1"/>
      <c r="N38" s="1"/>
      <c r="O38" s="1"/>
    </row>
    <row r="39" customFormat="false" ht="15" hidden="false" customHeight="false" outlineLevel="0" collapsed="false">
      <c r="A39" s="32" t="s">
        <v>63</v>
      </c>
      <c r="B39" s="33" t="s">
        <v>64</v>
      </c>
      <c r="C39" s="33"/>
      <c r="D39" s="33"/>
      <c r="E39" s="33"/>
      <c r="F39" s="33"/>
      <c r="G39" s="34" t="s">
        <v>26</v>
      </c>
      <c r="H39" s="57" t="n">
        <v>21</v>
      </c>
      <c r="I39" s="58"/>
      <c r="J39" s="1"/>
      <c r="K39" s="1"/>
      <c r="L39" s="45"/>
      <c r="M39" s="1"/>
      <c r="N39" s="1"/>
      <c r="O39" s="1"/>
    </row>
    <row r="40" customFormat="false" ht="15" hidden="false" customHeight="false" outlineLevel="0" collapsed="false">
      <c r="A40" s="46" t="s">
        <v>65</v>
      </c>
      <c r="B40" s="51" t="s">
        <v>66</v>
      </c>
      <c r="C40" s="51"/>
      <c r="D40" s="51"/>
      <c r="E40" s="51"/>
      <c r="F40" s="51"/>
      <c r="G40" s="52" t="s">
        <v>26</v>
      </c>
      <c r="H40" s="70"/>
      <c r="I40" s="71"/>
      <c r="J40" s="1"/>
      <c r="K40" s="1"/>
      <c r="M40" s="1"/>
      <c r="N40" s="1"/>
      <c r="O40" s="1"/>
    </row>
    <row r="41" customFormat="false" ht="15" hidden="false" customHeight="false" outlineLevel="0" collapsed="false">
      <c r="A41" s="46" t="s">
        <v>67</v>
      </c>
      <c r="B41" s="51" t="s">
        <v>68</v>
      </c>
      <c r="C41" s="51"/>
      <c r="D41" s="51"/>
      <c r="E41" s="51"/>
      <c r="F41" s="51"/>
      <c r="G41" s="52" t="s">
        <v>26</v>
      </c>
      <c r="H41" s="70"/>
      <c r="I41" s="71"/>
      <c r="J41" s="1"/>
      <c r="K41" s="1"/>
      <c r="L41" s="1"/>
      <c r="M41" s="1"/>
      <c r="N41" s="1"/>
      <c r="O41" s="1"/>
    </row>
    <row r="42" customFormat="false" ht="15" hidden="false" customHeight="false" outlineLevel="0" collapsed="false">
      <c r="A42" s="46" t="s">
        <v>69</v>
      </c>
      <c r="B42" s="51" t="s">
        <v>70</v>
      </c>
      <c r="C42" s="51"/>
      <c r="D42" s="51"/>
      <c r="E42" s="51"/>
      <c r="F42" s="51"/>
      <c r="G42" s="52" t="s">
        <v>26</v>
      </c>
      <c r="H42" s="56"/>
      <c r="I42" s="71"/>
      <c r="J42" s="1"/>
      <c r="K42" s="1"/>
      <c r="L42" s="1"/>
      <c r="M42" s="1"/>
      <c r="N42" s="1"/>
      <c r="O42" s="1"/>
    </row>
    <row r="43" customFormat="false" ht="15" hidden="false" customHeight="false" outlineLevel="0" collapsed="false">
      <c r="A43" s="46" t="s">
        <v>71</v>
      </c>
      <c r="B43" s="51" t="s">
        <v>72</v>
      </c>
      <c r="C43" s="51"/>
      <c r="D43" s="51"/>
      <c r="E43" s="51"/>
      <c r="F43" s="51"/>
      <c r="G43" s="52" t="s">
        <v>26</v>
      </c>
      <c r="H43" s="56"/>
      <c r="I43" s="71"/>
      <c r="J43" s="1"/>
      <c r="K43" s="45"/>
      <c r="L43" s="72"/>
      <c r="M43" s="1"/>
      <c r="N43" s="1"/>
      <c r="O43" s="1"/>
    </row>
    <row r="44" customFormat="false" ht="15" hidden="false" customHeight="false" outlineLevel="0" collapsed="false">
      <c r="A44" s="73" t="s">
        <v>73</v>
      </c>
      <c r="B44" s="74" t="s">
        <v>74</v>
      </c>
      <c r="C44" s="74"/>
      <c r="D44" s="74"/>
      <c r="E44" s="74"/>
      <c r="F44" s="74"/>
      <c r="G44" s="75" t="s">
        <v>26</v>
      </c>
      <c r="H44" s="76" t="n">
        <f aca="false">H20+H25+H28+H31+H36+H40-H41+H42+H43</f>
        <v>154.8</v>
      </c>
      <c r="I44" s="77" t="n">
        <f aca="false">I20+I25+I28+I31+I36+I40-I41+I42+I43</f>
        <v>0</v>
      </c>
      <c r="J44" s="1"/>
      <c r="K44" s="78"/>
      <c r="L44" s="79"/>
      <c r="M44" s="1"/>
      <c r="N44" s="1"/>
      <c r="O44" s="1"/>
    </row>
    <row r="45" customFormat="false" ht="15" hidden="false" customHeight="false" outlineLevel="0" collapsed="false">
      <c r="A45" s="32" t="s">
        <v>75</v>
      </c>
      <c r="B45" s="80" t="s">
        <v>76</v>
      </c>
      <c r="C45" s="80"/>
      <c r="D45" s="80"/>
      <c r="E45" s="80"/>
      <c r="F45" s="80"/>
      <c r="G45" s="34" t="s">
        <v>77</v>
      </c>
      <c r="H45" s="81" t="n">
        <v>4.5</v>
      </c>
      <c r="I45" s="82" t="s">
        <v>78</v>
      </c>
      <c r="J45" s="1"/>
      <c r="K45" s="42"/>
      <c r="L45" s="79"/>
      <c r="M45" s="1"/>
      <c r="N45" s="1"/>
      <c r="O45" s="1"/>
    </row>
    <row r="46" customFormat="false" ht="15" hidden="false" customHeight="false" outlineLevel="0" collapsed="false">
      <c r="A46" s="32" t="s">
        <v>79</v>
      </c>
      <c r="B46" s="33" t="s">
        <v>80</v>
      </c>
      <c r="C46" s="33"/>
      <c r="D46" s="33"/>
      <c r="E46" s="33"/>
      <c r="F46" s="33"/>
      <c r="G46" s="34" t="s">
        <v>77</v>
      </c>
      <c r="H46" s="81" t="n">
        <v>4.5</v>
      </c>
      <c r="I46" s="82" t="s">
        <v>78</v>
      </c>
      <c r="J46" s="1"/>
      <c r="K46" s="43"/>
      <c r="L46" s="1"/>
      <c r="M46" s="1"/>
      <c r="N46" s="1"/>
      <c r="O46" s="1"/>
    </row>
    <row r="47" customFormat="false" ht="15" hidden="false" customHeight="false" outlineLevel="0" collapsed="false">
      <c r="A47" s="32" t="s">
        <v>81</v>
      </c>
      <c r="B47" s="33" t="s">
        <v>82</v>
      </c>
      <c r="C47" s="33"/>
      <c r="D47" s="33"/>
      <c r="E47" s="33"/>
      <c r="F47" s="33"/>
      <c r="G47" s="34" t="s">
        <v>77</v>
      </c>
      <c r="H47" s="81"/>
      <c r="I47" s="82"/>
      <c r="J47" s="1"/>
      <c r="K47" s="43"/>
      <c r="L47" s="1"/>
      <c r="M47" s="1"/>
      <c r="N47" s="1"/>
      <c r="O47" s="1"/>
    </row>
    <row r="48" customFormat="false" ht="15" hidden="false" customHeight="false" outlineLevel="0" collapsed="false">
      <c r="A48" s="32" t="s">
        <v>83</v>
      </c>
      <c r="B48" s="33" t="s">
        <v>80</v>
      </c>
      <c r="C48" s="33"/>
      <c r="D48" s="33"/>
      <c r="E48" s="33"/>
      <c r="F48" s="33"/>
      <c r="G48" s="34" t="s">
        <v>77</v>
      </c>
      <c r="H48" s="81"/>
      <c r="I48" s="82"/>
      <c r="J48" s="1"/>
      <c r="K48" s="43"/>
      <c r="L48" s="1"/>
      <c r="M48" s="1"/>
      <c r="N48" s="1"/>
      <c r="O48" s="1"/>
    </row>
    <row r="49" customFormat="false" ht="15" hidden="false" customHeight="false" outlineLevel="0" collapsed="false">
      <c r="A49" s="32" t="s">
        <v>84</v>
      </c>
      <c r="B49" s="33" t="s">
        <v>85</v>
      </c>
      <c r="C49" s="33"/>
      <c r="D49" s="33"/>
      <c r="E49" s="33"/>
      <c r="F49" s="33"/>
      <c r="G49" s="34" t="s">
        <v>77</v>
      </c>
      <c r="H49" s="81"/>
      <c r="I49" s="82"/>
      <c r="J49" s="1"/>
      <c r="K49" s="43"/>
      <c r="L49" s="1"/>
      <c r="M49" s="45"/>
      <c r="N49" s="1"/>
      <c r="O49" s="1"/>
    </row>
    <row r="50" customFormat="false" ht="15" hidden="false" customHeight="false" outlineLevel="0" collapsed="false">
      <c r="A50" s="32" t="s">
        <v>86</v>
      </c>
      <c r="B50" s="33" t="s">
        <v>87</v>
      </c>
      <c r="C50" s="33"/>
      <c r="D50" s="33"/>
      <c r="E50" s="33"/>
      <c r="F50" s="33"/>
      <c r="G50" s="34" t="s">
        <v>77</v>
      </c>
      <c r="H50" s="81"/>
      <c r="I50" s="82"/>
      <c r="J50" s="1"/>
      <c r="K50" s="43"/>
      <c r="L50" s="1"/>
      <c r="M50" s="1"/>
      <c r="N50" s="1"/>
      <c r="O50" s="1"/>
    </row>
    <row r="51" customFormat="false" ht="15" hidden="false" customHeight="false" outlineLevel="0" collapsed="false">
      <c r="A51" s="32" t="s">
        <v>88</v>
      </c>
      <c r="B51" s="33" t="s">
        <v>89</v>
      </c>
      <c r="C51" s="33"/>
      <c r="D51" s="33"/>
      <c r="E51" s="33"/>
      <c r="F51" s="33"/>
      <c r="G51" s="34" t="s">
        <v>77</v>
      </c>
      <c r="H51" s="81" t="n">
        <v>5</v>
      </c>
      <c r="I51" s="82"/>
      <c r="J51" s="1"/>
      <c r="K51" s="42"/>
      <c r="L51" s="45"/>
      <c r="M51" s="1"/>
      <c r="N51" s="1"/>
      <c r="O51" s="1"/>
    </row>
    <row r="52" customFormat="false" ht="15" hidden="false" customHeight="false" outlineLevel="0" collapsed="false">
      <c r="A52" s="83"/>
      <c r="B52" s="84" t="s">
        <v>90</v>
      </c>
      <c r="C52" s="84"/>
      <c r="D52" s="84"/>
      <c r="E52" s="84"/>
      <c r="F52" s="84"/>
      <c r="G52" s="85" t="s">
        <v>91</v>
      </c>
      <c r="H52" s="86" t="n">
        <f aca="false">(1-(H45/H51))*100</f>
        <v>10</v>
      </c>
      <c r="I52" s="87" t="s">
        <v>78</v>
      </c>
      <c r="J52" s="1"/>
      <c r="K52" s="78"/>
      <c r="L52" s="1"/>
      <c r="M52" s="1"/>
      <c r="N52" s="1"/>
      <c r="O52" s="1"/>
    </row>
    <row r="53" customFormat="false" ht="15" hidden="false" customHeight="false" outlineLevel="0" collapsed="false">
      <c r="A53" s="88" t="s">
        <v>92</v>
      </c>
      <c r="B53" s="89" t="s">
        <v>93</v>
      </c>
      <c r="C53" s="89"/>
      <c r="D53" s="89"/>
      <c r="E53" s="89"/>
      <c r="F53" s="89"/>
      <c r="G53" s="90" t="s">
        <v>77</v>
      </c>
      <c r="H53" s="91"/>
      <c r="I53" s="92"/>
      <c r="J53" s="1"/>
      <c r="K53" s="93"/>
      <c r="L53" s="45"/>
      <c r="M53" s="45"/>
      <c r="N53" s="45"/>
      <c r="O53" s="1"/>
    </row>
    <row r="54" customFormat="false" ht="15" hidden="false" customHeight="true" outlineLevel="0" collapsed="false">
      <c r="A54" s="94"/>
      <c r="B54" s="95"/>
      <c r="C54" s="95"/>
      <c r="D54" s="95"/>
      <c r="E54" s="95"/>
      <c r="F54" s="95"/>
      <c r="G54" s="96"/>
      <c r="H54" s="96"/>
      <c r="I54" s="97"/>
      <c r="J54" s="1"/>
      <c r="K54" s="93"/>
      <c r="L54" s="45"/>
      <c r="M54" s="1"/>
      <c r="N54" s="1"/>
      <c r="O54" s="1"/>
    </row>
    <row r="55" customFormat="false" ht="15" hidden="false" customHeight="false" outlineLevel="0" collapsed="false">
      <c r="A55" s="98"/>
      <c r="B55" s="99"/>
      <c r="C55" s="99"/>
      <c r="D55" s="99"/>
      <c r="E55" s="99"/>
      <c r="F55" s="99"/>
      <c r="G55" s="99"/>
      <c r="H55" s="99"/>
      <c r="I55" s="100" t="s">
        <v>94</v>
      </c>
      <c r="J55" s="1"/>
      <c r="K55" s="1"/>
      <c r="M55" s="1"/>
      <c r="N55" s="1"/>
      <c r="O55" s="1"/>
    </row>
    <row r="56" customFormat="false" ht="15" hidden="false" customHeight="false" outlineLevel="0" collapsed="false">
      <c r="A56" s="20" t="s">
        <v>16</v>
      </c>
      <c r="B56" s="101" t="s">
        <v>95</v>
      </c>
      <c r="C56" s="101"/>
      <c r="D56" s="101"/>
      <c r="E56" s="101"/>
      <c r="F56" s="101"/>
      <c r="G56" s="101"/>
      <c r="H56" s="101"/>
      <c r="I56" s="101"/>
      <c r="J56" s="1"/>
      <c r="K56" s="1"/>
      <c r="L56" s="1"/>
      <c r="M56" s="1"/>
      <c r="N56" s="1"/>
      <c r="O56" s="1"/>
    </row>
    <row r="57" customFormat="false" ht="15" hidden="false" customHeight="true" outlineLevel="0" collapsed="false">
      <c r="A57" s="20"/>
      <c r="B57" s="22" t="s">
        <v>96</v>
      </c>
      <c r="C57" s="22"/>
      <c r="D57" s="22"/>
      <c r="E57" s="22"/>
      <c r="F57" s="22"/>
      <c r="G57" s="22" t="s">
        <v>19</v>
      </c>
      <c r="H57" s="22" t="s">
        <v>20</v>
      </c>
      <c r="I57" s="102" t="s">
        <v>21</v>
      </c>
      <c r="J57" s="1"/>
      <c r="K57" s="1"/>
      <c r="L57" s="1"/>
      <c r="M57" s="1"/>
      <c r="N57" s="1"/>
      <c r="O57" s="1"/>
    </row>
    <row r="58" customFormat="false" ht="15" hidden="false" customHeight="false" outlineLevel="0" collapsed="false">
      <c r="A58" s="20"/>
      <c r="B58" s="22"/>
      <c r="C58" s="22"/>
      <c r="D58" s="22"/>
      <c r="E58" s="22"/>
      <c r="F58" s="22"/>
      <c r="G58" s="22"/>
      <c r="H58" s="22"/>
      <c r="I58" s="102"/>
      <c r="J58" s="1"/>
      <c r="K58" s="1"/>
      <c r="L58" s="1"/>
      <c r="M58" s="1"/>
      <c r="N58" s="1"/>
      <c r="O58" s="1"/>
    </row>
    <row r="59" customFormat="false" ht="15" hidden="false" customHeight="false" outlineLevel="0" collapsed="false">
      <c r="A59" s="103" t="n">
        <v>1</v>
      </c>
      <c r="B59" s="25" t="n">
        <v>2</v>
      </c>
      <c r="C59" s="25"/>
      <c r="D59" s="25"/>
      <c r="E59" s="25"/>
      <c r="F59" s="25"/>
      <c r="G59" s="25" t="s">
        <v>23</v>
      </c>
      <c r="H59" s="25" t="n">
        <v>3</v>
      </c>
      <c r="I59" s="26" t="n">
        <v>4</v>
      </c>
      <c r="J59" s="1"/>
      <c r="K59" s="1"/>
      <c r="L59" s="1"/>
      <c r="M59" s="1"/>
      <c r="N59" s="1"/>
      <c r="O59" s="1"/>
    </row>
    <row r="60" customFormat="false" ht="15" hidden="false" customHeight="false" outlineLevel="0" collapsed="false">
      <c r="A60" s="104" t="s">
        <v>97</v>
      </c>
      <c r="B60" s="80" t="s">
        <v>98</v>
      </c>
      <c r="C60" s="80"/>
      <c r="D60" s="80"/>
      <c r="E60" s="80"/>
      <c r="F60" s="80"/>
      <c r="G60" s="105" t="s">
        <v>99</v>
      </c>
      <c r="H60" s="106" t="n">
        <f aca="false">H44/H45</f>
        <v>34.4</v>
      </c>
      <c r="I60" s="107" t="e">
        <f aca="false">I44/(I47+I49)</f>
        <v>#DIV/0!</v>
      </c>
      <c r="J60" s="1"/>
      <c r="K60" s="1"/>
      <c r="L60" s="1"/>
      <c r="M60" s="1"/>
      <c r="N60" s="1"/>
      <c r="O60" s="1"/>
    </row>
    <row r="61" customFormat="false" ht="15" hidden="false" customHeight="false" outlineLevel="0" collapsed="false">
      <c r="A61" s="32" t="s">
        <v>100</v>
      </c>
      <c r="B61" s="33" t="s">
        <v>74</v>
      </c>
      <c r="C61" s="33"/>
      <c r="D61" s="33"/>
      <c r="E61" s="33"/>
      <c r="F61" s="33"/>
      <c r="G61" s="34" t="s">
        <v>26</v>
      </c>
      <c r="H61" s="108" t="n">
        <f aca="false">H44</f>
        <v>154.8</v>
      </c>
      <c r="I61" s="36" t="n">
        <f aca="false">I44</f>
        <v>0</v>
      </c>
      <c r="J61" s="1"/>
      <c r="K61" s="1"/>
      <c r="L61" s="1"/>
      <c r="M61" s="1"/>
      <c r="N61" s="1"/>
      <c r="O61" s="1"/>
    </row>
    <row r="62" customFormat="false" ht="15" hidden="false" customHeight="false" outlineLevel="0" collapsed="false">
      <c r="A62" s="32" t="s">
        <v>101</v>
      </c>
      <c r="B62" s="33" t="s">
        <v>102</v>
      </c>
      <c r="C62" s="33"/>
      <c r="D62" s="33"/>
      <c r="E62" s="33"/>
      <c r="F62" s="33"/>
      <c r="G62" s="34" t="s">
        <v>26</v>
      </c>
      <c r="H62" s="109"/>
      <c r="I62" s="110"/>
      <c r="J62" s="1"/>
      <c r="K62" s="1"/>
      <c r="L62" s="1"/>
      <c r="M62" s="1"/>
      <c r="N62" s="1"/>
      <c r="O62" s="1"/>
    </row>
    <row r="63" customFormat="false" ht="15" hidden="false" customHeight="false" outlineLevel="0" collapsed="false">
      <c r="A63" s="32" t="s">
        <v>103</v>
      </c>
      <c r="B63" s="84" t="s">
        <v>104</v>
      </c>
      <c r="C63" s="84"/>
      <c r="D63" s="84"/>
      <c r="E63" s="84"/>
      <c r="F63" s="84"/>
      <c r="G63" s="85" t="s">
        <v>91</v>
      </c>
      <c r="H63" s="111" t="n">
        <f aca="false">H62/H61*100</f>
        <v>0</v>
      </c>
      <c r="I63" s="112" t="e">
        <f aca="false">I62/I61*100</f>
        <v>#DIV/0!</v>
      </c>
      <c r="J63" s="1"/>
      <c r="K63" s="1"/>
      <c r="L63" s="1"/>
      <c r="M63" s="1"/>
      <c r="N63" s="1"/>
      <c r="O63" s="1"/>
    </row>
    <row r="64" customFormat="false" ht="15" hidden="false" customHeight="false" outlineLevel="0" collapsed="false">
      <c r="A64" s="32"/>
      <c r="B64" s="84" t="s">
        <v>105</v>
      </c>
      <c r="C64" s="84"/>
      <c r="D64" s="84"/>
      <c r="E64" s="84"/>
      <c r="F64" s="84"/>
      <c r="G64" s="34" t="s">
        <v>99</v>
      </c>
      <c r="H64" s="111" t="n">
        <f aca="false">H62/H45</f>
        <v>0</v>
      </c>
      <c r="I64" s="112" t="e">
        <f aca="false">I62/I47</f>
        <v>#DIV/0!</v>
      </c>
      <c r="J64" s="1"/>
      <c r="K64" s="1"/>
      <c r="L64" s="1"/>
      <c r="M64" s="1"/>
      <c r="N64" s="1"/>
      <c r="O64" s="1"/>
    </row>
    <row r="65" customFormat="false" ht="15" hidden="false" customHeight="false" outlineLevel="0" collapsed="false">
      <c r="A65" s="32" t="s">
        <v>106</v>
      </c>
      <c r="B65" s="33" t="s">
        <v>107</v>
      </c>
      <c r="C65" s="33"/>
      <c r="D65" s="33"/>
      <c r="E65" s="33"/>
      <c r="F65" s="33"/>
      <c r="G65" s="34" t="s">
        <v>26</v>
      </c>
      <c r="H65" s="69"/>
      <c r="I65" s="113"/>
      <c r="J65" s="1"/>
      <c r="K65" s="1"/>
      <c r="L65" s="1"/>
      <c r="M65" s="1"/>
      <c r="N65" s="1"/>
      <c r="O65" s="1"/>
    </row>
    <row r="66" customFormat="false" ht="15" hidden="false" customHeight="false" outlineLevel="0" collapsed="false">
      <c r="A66" s="32" t="s">
        <v>108</v>
      </c>
      <c r="B66" s="33" t="s">
        <v>109</v>
      </c>
      <c r="C66" s="33"/>
      <c r="D66" s="33"/>
      <c r="E66" s="33"/>
      <c r="F66" s="33"/>
      <c r="G66" s="34" t="s">
        <v>26</v>
      </c>
      <c r="H66" s="108" t="n">
        <f aca="false">H61+H62</f>
        <v>154.8</v>
      </c>
      <c r="I66" s="36" t="n">
        <f aca="false">I61+I62</f>
        <v>0</v>
      </c>
      <c r="J66" s="1"/>
      <c r="K66" s="1"/>
      <c r="L66" s="1"/>
      <c r="M66" s="1"/>
      <c r="N66" s="1"/>
      <c r="O66" s="1"/>
    </row>
    <row r="67" customFormat="false" ht="15" hidden="false" customHeight="false" outlineLevel="0" collapsed="false">
      <c r="A67" s="83" t="s">
        <v>110</v>
      </c>
      <c r="B67" s="89" t="s">
        <v>111</v>
      </c>
      <c r="C67" s="89"/>
      <c r="D67" s="89"/>
      <c r="E67" s="89"/>
      <c r="F67" s="89"/>
      <c r="G67" s="114" t="s">
        <v>77</v>
      </c>
      <c r="H67" s="115" t="n">
        <f aca="false">H45</f>
        <v>4.5</v>
      </c>
      <c r="I67" s="116" t="n">
        <f aca="false">I47+I49</f>
        <v>0</v>
      </c>
      <c r="J67" s="1"/>
      <c r="K67" s="1"/>
      <c r="L67" s="1"/>
      <c r="M67" s="1"/>
      <c r="N67" s="1"/>
      <c r="O67" s="1"/>
    </row>
    <row r="68" customFormat="false" ht="15" hidden="false" customHeight="false" outlineLevel="0" collapsed="false">
      <c r="A68" s="117" t="s">
        <v>112</v>
      </c>
      <c r="B68" s="28" t="s">
        <v>113</v>
      </c>
      <c r="C68" s="28"/>
      <c r="D68" s="28"/>
      <c r="E68" s="28"/>
      <c r="F68" s="28"/>
      <c r="G68" s="118" t="s">
        <v>114</v>
      </c>
      <c r="H68" s="119" t="n">
        <f aca="false">H66/H67</f>
        <v>34.4</v>
      </c>
      <c r="I68" s="120" t="e">
        <f aca="false">I66/I67</f>
        <v>#DIV/0!</v>
      </c>
      <c r="J68" s="121" t="n">
        <f aca="false">SUM(H68:I68)</f>
        <v>34.4</v>
      </c>
      <c r="K68" s="41"/>
      <c r="L68" s="121"/>
      <c r="M68" s="121"/>
      <c r="N68" s="1"/>
      <c r="O68" s="1"/>
    </row>
    <row r="69" customFormat="false" ht="15" hidden="false" customHeight="false" outlineLevel="0" collapsed="false">
      <c r="A69" s="73" t="s">
        <v>115</v>
      </c>
      <c r="B69" s="74" t="s">
        <v>116</v>
      </c>
      <c r="C69" s="74"/>
      <c r="D69" s="74"/>
      <c r="E69" s="74"/>
      <c r="F69" s="74"/>
      <c r="G69" s="75" t="s">
        <v>114</v>
      </c>
      <c r="H69" s="122" t="n">
        <f aca="false">H68*1.15</f>
        <v>39.56</v>
      </c>
      <c r="I69" s="77" t="e">
        <f aca="false">I68*1.15</f>
        <v>#DIV/0!</v>
      </c>
      <c r="J69" s="1"/>
      <c r="K69" s="121"/>
      <c r="L69" s="1"/>
      <c r="M69" s="41"/>
      <c r="N69" s="1"/>
      <c r="O69" s="1"/>
    </row>
    <row r="70" customFormat="false" ht="15" hidden="false" customHeight="false" outlineLevel="0" collapsed="false">
      <c r="A70" s="123"/>
      <c r="B70" s="124"/>
      <c r="C70" s="124"/>
      <c r="D70" s="124"/>
      <c r="E70" s="124"/>
      <c r="F70" s="124"/>
      <c r="G70" s="96"/>
      <c r="H70" s="125"/>
      <c r="I70" s="126"/>
      <c r="J70" s="1"/>
      <c r="K70" s="1"/>
      <c r="L70" s="1"/>
      <c r="M70" s="41"/>
      <c r="N70" s="1"/>
      <c r="O70" s="1"/>
    </row>
    <row r="71" customFormat="false" ht="15" hidden="false" customHeight="false" outlineLevel="0" collapsed="false">
      <c r="A71" s="123"/>
      <c r="B71" s="124"/>
      <c r="C71" s="124"/>
      <c r="D71" s="124"/>
      <c r="E71" s="124"/>
      <c r="F71" s="124"/>
      <c r="G71" s="96"/>
      <c r="H71" s="125"/>
      <c r="I71" s="126"/>
      <c r="J71" s="1"/>
      <c r="K71" s="1"/>
      <c r="L71" s="1"/>
      <c r="M71" s="41"/>
      <c r="N71" s="1"/>
      <c r="O71" s="1"/>
    </row>
    <row r="72" customFormat="false" ht="15" hidden="false" customHeight="false" outlineLevel="0" collapsed="false">
      <c r="A72" s="127" t="s">
        <v>117</v>
      </c>
      <c r="B72" s="127"/>
      <c r="C72" s="127"/>
      <c r="D72" s="127"/>
      <c r="E72" s="127"/>
      <c r="F72" s="127"/>
      <c r="G72" s="127"/>
      <c r="H72" s="127"/>
      <c r="I72" s="128"/>
      <c r="J72" s="1"/>
      <c r="K72" s="1"/>
      <c r="L72" s="1"/>
      <c r="M72" s="41"/>
      <c r="N72" s="1"/>
      <c r="O72" s="1"/>
    </row>
    <row r="73" customFormat="false" ht="15" hidden="false" customHeight="false" outlineLevel="0" collapsed="false">
      <c r="A73" s="129" t="s">
        <v>118</v>
      </c>
      <c r="B73" s="129"/>
      <c r="C73" s="129"/>
      <c r="D73" s="129"/>
      <c r="E73" s="129"/>
      <c r="F73" s="129"/>
      <c r="G73" s="129"/>
      <c r="H73" s="129"/>
      <c r="I73" s="128"/>
      <c r="J73" s="1"/>
      <c r="K73" s="1"/>
      <c r="L73" s="1"/>
      <c r="M73" s="41"/>
      <c r="N73" s="1"/>
      <c r="O73" s="1"/>
    </row>
    <row r="74" customFormat="false" ht="15" hidden="false" customHeight="true" outlineLevel="0" collapsed="false">
      <c r="A74" s="130" t="s">
        <v>16</v>
      </c>
      <c r="B74" s="131" t="s">
        <v>96</v>
      </c>
      <c r="C74" s="131"/>
      <c r="D74" s="131"/>
      <c r="E74" s="131"/>
      <c r="F74" s="131"/>
      <c r="G74" s="131" t="s">
        <v>19</v>
      </c>
      <c r="H74" s="131" t="n">
        <f aca="false">H57</f>
        <v>0</v>
      </c>
      <c r="I74" s="132" t="n">
        <f aca="false">I57</f>
        <v>0</v>
      </c>
      <c r="J74" s="1"/>
      <c r="K74" s="1"/>
      <c r="L74" s="1"/>
      <c r="M74" s="41"/>
      <c r="N74" s="1"/>
      <c r="O74" s="1"/>
    </row>
    <row r="75" customFormat="false" ht="15" hidden="false" customHeight="false" outlineLevel="0" collapsed="false">
      <c r="A75" s="133" t="s">
        <v>22</v>
      </c>
      <c r="B75" s="25" t="n">
        <v>2</v>
      </c>
      <c r="C75" s="25"/>
      <c r="D75" s="25"/>
      <c r="E75" s="25"/>
      <c r="F75" s="25"/>
      <c r="G75" s="25" t="s">
        <v>23</v>
      </c>
      <c r="H75" s="25" t="n">
        <v>3</v>
      </c>
      <c r="I75" s="134" t="n">
        <v>4</v>
      </c>
      <c r="J75" s="1"/>
      <c r="K75" s="1"/>
      <c r="L75" s="1"/>
      <c r="M75" s="41"/>
      <c r="N75" s="1"/>
      <c r="O75" s="1"/>
    </row>
    <row r="76" customFormat="false" ht="15" hidden="false" customHeight="false" outlineLevel="0" collapsed="false">
      <c r="A76" s="135" t="s">
        <v>119</v>
      </c>
      <c r="B76" s="80" t="s">
        <v>120</v>
      </c>
      <c r="C76" s="80"/>
      <c r="D76" s="80"/>
      <c r="E76" s="80"/>
      <c r="F76" s="80"/>
      <c r="G76" s="105" t="s">
        <v>26</v>
      </c>
      <c r="H76" s="136" t="n">
        <v>0</v>
      </c>
      <c r="I76" s="137" t="n">
        <f aca="false">I90/1000</f>
        <v>0</v>
      </c>
      <c r="J76" s="1"/>
      <c r="K76" s="1"/>
      <c r="L76" s="1"/>
      <c r="M76" s="41"/>
      <c r="N76" s="1"/>
      <c r="O76" s="1"/>
    </row>
    <row r="77" customFormat="false" ht="15" hidden="false" customHeight="false" outlineLevel="0" collapsed="false">
      <c r="A77" s="138" t="s">
        <v>121</v>
      </c>
      <c r="B77" s="33" t="s">
        <v>122</v>
      </c>
      <c r="C77" s="33"/>
      <c r="D77" s="33"/>
      <c r="E77" s="33"/>
      <c r="F77" s="33"/>
      <c r="G77" s="34" t="s">
        <v>91</v>
      </c>
      <c r="H77" s="109" t="n">
        <f aca="false">(H76/H66)*100</f>
        <v>0</v>
      </c>
      <c r="I77" s="139" t="e">
        <f aca="false">(I76/I66)*100</f>
        <v>#DIV/0!</v>
      </c>
      <c r="J77" s="1"/>
      <c r="K77" s="1"/>
      <c r="L77" s="1"/>
      <c r="M77" s="41"/>
      <c r="N77" s="1"/>
      <c r="O77" s="1"/>
    </row>
    <row r="78" customFormat="false" ht="15" hidden="false" customHeight="false" outlineLevel="0" collapsed="false">
      <c r="A78" s="138" t="s">
        <v>123</v>
      </c>
      <c r="B78" s="33" t="s">
        <v>124</v>
      </c>
      <c r="C78" s="33"/>
      <c r="D78" s="33"/>
      <c r="E78" s="33"/>
      <c r="F78" s="33"/>
      <c r="G78" s="34" t="s">
        <v>26</v>
      </c>
      <c r="H78" s="140" t="n">
        <f aca="false">H66-H76</f>
        <v>154.8</v>
      </c>
      <c r="I78" s="141" t="n">
        <f aca="false">I66-I76</f>
        <v>0</v>
      </c>
      <c r="J78" s="1"/>
      <c r="K78" s="1"/>
      <c r="L78" s="1"/>
      <c r="M78" s="41"/>
      <c r="N78" s="1"/>
      <c r="O78" s="1"/>
    </row>
    <row r="79" customFormat="false" ht="15" hidden="false" customHeight="false" outlineLevel="0" collapsed="false">
      <c r="A79" s="138" t="s">
        <v>125</v>
      </c>
      <c r="B79" s="33" t="s">
        <v>126</v>
      </c>
      <c r="C79" s="33"/>
      <c r="D79" s="33"/>
      <c r="E79" s="33"/>
      <c r="F79" s="33"/>
      <c r="G79" s="34" t="s">
        <v>26</v>
      </c>
      <c r="H79" s="140" t="n">
        <f aca="false">H61*(1-H77/100)</f>
        <v>154.8</v>
      </c>
      <c r="I79" s="141" t="e">
        <f aca="false">I61*(1-I77/100)</f>
        <v>#DIV/0!</v>
      </c>
      <c r="J79" s="1"/>
      <c r="K79" s="1"/>
      <c r="L79" s="1"/>
      <c r="M79" s="41"/>
      <c r="N79" s="1"/>
      <c r="O79" s="1"/>
    </row>
    <row r="80" customFormat="false" ht="15" hidden="false" customHeight="true" outlineLevel="0" collapsed="false">
      <c r="A80" s="142" t="s">
        <v>127</v>
      </c>
      <c r="B80" s="89" t="s">
        <v>128</v>
      </c>
      <c r="C80" s="89"/>
      <c r="D80" s="89"/>
      <c r="E80" s="89"/>
      <c r="F80" s="89"/>
      <c r="G80" s="114" t="s">
        <v>26</v>
      </c>
      <c r="H80" s="143" t="n">
        <f aca="false">H78-H79</f>
        <v>0</v>
      </c>
      <c r="I80" s="144" t="e">
        <f aca="false">I78-I79</f>
        <v>#DIV/0!</v>
      </c>
      <c r="J80" s="1"/>
      <c r="K80" s="1"/>
      <c r="L80" s="1"/>
      <c r="M80" s="1"/>
      <c r="N80" s="1"/>
      <c r="O80" s="1"/>
    </row>
    <row r="81" customFormat="false" ht="15" hidden="false" customHeight="true" outlineLevel="0" collapsed="false">
      <c r="A81" s="145" t="s">
        <v>129</v>
      </c>
      <c r="B81" s="28" t="s">
        <v>130</v>
      </c>
      <c r="C81" s="28"/>
      <c r="D81" s="28"/>
      <c r="E81" s="28"/>
      <c r="F81" s="28"/>
      <c r="G81" s="118" t="s">
        <v>114</v>
      </c>
      <c r="H81" s="146" t="n">
        <f aca="false">H78/H67</f>
        <v>34.4</v>
      </c>
      <c r="I81" s="147" t="e">
        <f aca="false">I78/I67</f>
        <v>#DIV/0!</v>
      </c>
      <c r="J81" s="1"/>
      <c r="K81" s="1"/>
      <c r="L81" s="1"/>
      <c r="M81" s="1"/>
      <c r="N81" s="1"/>
      <c r="O81" s="1"/>
    </row>
    <row r="82" customFormat="false" ht="15" hidden="false" customHeight="false" outlineLevel="0" collapsed="false">
      <c r="A82" s="148" t="s">
        <v>131</v>
      </c>
      <c r="B82" s="149" t="s">
        <v>132</v>
      </c>
      <c r="C82" s="149"/>
      <c r="D82" s="149"/>
      <c r="E82" s="149"/>
      <c r="F82" s="149"/>
      <c r="G82" s="150" t="s">
        <v>114</v>
      </c>
      <c r="H82" s="151" t="n">
        <f aca="false">H81*1.15</f>
        <v>39.56</v>
      </c>
      <c r="I82" s="152" t="e">
        <f aca="false">I81*1.15</f>
        <v>#DIV/0!</v>
      </c>
      <c r="J82" s="1"/>
      <c r="K82" s="1"/>
      <c r="L82" s="1"/>
      <c r="M82" s="1"/>
      <c r="N82" s="1"/>
      <c r="O82" s="1"/>
    </row>
    <row r="83" customFormat="false" ht="15" hidden="true" customHeight="false" outlineLevel="0" collapsed="false">
      <c r="A83" s="153" t="s">
        <v>16</v>
      </c>
      <c r="B83" s="154" t="s">
        <v>133</v>
      </c>
      <c r="C83" s="154"/>
      <c r="D83" s="154"/>
      <c r="E83" s="154"/>
      <c r="F83" s="154"/>
      <c r="G83" s="154"/>
      <c r="H83" s="154"/>
      <c r="I83" s="154"/>
      <c r="J83" s="1"/>
      <c r="K83" s="1"/>
      <c r="L83" s="1"/>
      <c r="M83" s="1"/>
      <c r="N83" s="1"/>
      <c r="O83" s="1"/>
    </row>
    <row r="84" customFormat="false" ht="15" hidden="true" customHeight="false" outlineLevel="0" collapsed="false">
      <c r="A84" s="153"/>
      <c r="B84" s="34" t="s">
        <v>134</v>
      </c>
      <c r="C84" s="34" t="s">
        <v>135</v>
      </c>
      <c r="D84" s="34"/>
      <c r="E84" s="34"/>
      <c r="F84" s="34"/>
      <c r="G84" s="155" t="s">
        <v>136</v>
      </c>
      <c r="H84" s="155"/>
      <c r="I84" s="155"/>
      <c r="J84" s="1"/>
      <c r="K84" s="1"/>
      <c r="L84" s="1"/>
      <c r="M84" s="1"/>
      <c r="N84" s="1"/>
      <c r="O84" s="1"/>
    </row>
    <row r="85" customFormat="false" ht="15" hidden="true" customHeight="true" outlineLevel="0" collapsed="false">
      <c r="A85" s="153"/>
      <c r="B85" s="34"/>
      <c r="C85" s="156" t="s">
        <v>137</v>
      </c>
      <c r="D85" s="156"/>
      <c r="E85" s="38" t="s">
        <v>138</v>
      </c>
      <c r="F85" s="34"/>
      <c r="G85" s="34"/>
      <c r="H85" s="34"/>
      <c r="I85" s="155"/>
      <c r="J85" s="1"/>
      <c r="K85" s="1"/>
      <c r="L85" s="1"/>
      <c r="M85" s="1"/>
      <c r="N85" s="1"/>
      <c r="O85" s="1"/>
    </row>
    <row r="86" customFormat="false" ht="15" hidden="true" customHeight="false" outlineLevel="0" collapsed="false">
      <c r="A86" s="153"/>
      <c r="B86" s="38" t="s">
        <v>139</v>
      </c>
      <c r="C86" s="157" t="s">
        <v>140</v>
      </c>
      <c r="D86" s="158" t="s">
        <v>141</v>
      </c>
      <c r="E86" s="38"/>
      <c r="F86" s="38" t="s">
        <v>142</v>
      </c>
      <c r="G86" s="38" t="s">
        <v>143</v>
      </c>
      <c r="H86" s="38" t="s">
        <v>20</v>
      </c>
      <c r="I86" s="159" t="s">
        <v>21</v>
      </c>
      <c r="J86" s="1"/>
      <c r="K86" s="1"/>
      <c r="L86" s="1"/>
      <c r="M86" s="1"/>
      <c r="N86" s="1"/>
      <c r="O86" s="1"/>
    </row>
    <row r="87" customFormat="false" ht="15" hidden="true" customHeight="false" outlineLevel="0" collapsed="false">
      <c r="A87" s="32" t="s">
        <v>144</v>
      </c>
      <c r="B87" s="160" t="s">
        <v>145</v>
      </c>
      <c r="C87" s="161" t="n">
        <v>393</v>
      </c>
      <c r="D87" s="161"/>
      <c r="E87" s="161" t="n">
        <v>320</v>
      </c>
      <c r="F87" s="161"/>
      <c r="G87" s="162" t="n">
        <f aca="false">H87+I87</f>
        <v>125760</v>
      </c>
      <c r="H87" s="162" t="n">
        <f aca="false">C87*E87</f>
        <v>125760</v>
      </c>
      <c r="I87" s="163" t="n">
        <f aca="false">C87*F87</f>
        <v>0</v>
      </c>
      <c r="J87" s="1"/>
      <c r="K87" s="1"/>
      <c r="L87" s="1"/>
      <c r="M87" s="1"/>
      <c r="N87" s="1"/>
      <c r="O87" s="1"/>
    </row>
    <row r="88" customFormat="false" ht="15" hidden="true" customHeight="false" outlineLevel="0" collapsed="false">
      <c r="A88" s="32" t="s">
        <v>146</v>
      </c>
      <c r="B88" s="160" t="s">
        <v>147</v>
      </c>
      <c r="C88" s="161"/>
      <c r="D88" s="161"/>
      <c r="E88" s="162" t="n">
        <v>3791</v>
      </c>
      <c r="F88" s="161"/>
      <c r="G88" s="162" t="n">
        <f aca="false">H88+I88</f>
        <v>0</v>
      </c>
      <c r="H88" s="162" t="n">
        <f aca="false">C88*E88</f>
        <v>0</v>
      </c>
      <c r="I88" s="163" t="n">
        <f aca="false">C88*F88</f>
        <v>0</v>
      </c>
      <c r="J88" s="1"/>
      <c r="K88" s="1"/>
      <c r="L88" s="1"/>
      <c r="M88" s="1"/>
      <c r="N88" s="1"/>
      <c r="O88" s="1"/>
    </row>
    <row r="89" customFormat="false" ht="15" hidden="true" customHeight="false" outlineLevel="0" collapsed="false">
      <c r="A89" s="32" t="s">
        <v>148</v>
      </c>
      <c r="B89" s="160" t="s">
        <v>149</v>
      </c>
      <c r="C89" s="161"/>
      <c r="D89" s="161"/>
      <c r="E89" s="162" t="n">
        <v>9426</v>
      </c>
      <c r="F89" s="161"/>
      <c r="G89" s="162" t="n">
        <f aca="false">H89+I89</f>
        <v>0</v>
      </c>
      <c r="H89" s="162" t="n">
        <f aca="false">C89*E89</f>
        <v>0</v>
      </c>
      <c r="I89" s="163" t="n">
        <f aca="false">C89*F89</f>
        <v>0</v>
      </c>
      <c r="J89" s="1"/>
      <c r="K89" s="1"/>
      <c r="L89" s="1"/>
      <c r="M89" s="1"/>
      <c r="N89" s="1"/>
      <c r="O89" s="1"/>
    </row>
    <row r="90" customFormat="false" ht="15" hidden="true" customHeight="false" outlineLevel="0" collapsed="false">
      <c r="A90" s="164"/>
      <c r="B90" s="165" t="s">
        <v>150</v>
      </c>
      <c r="C90" s="166" t="n">
        <f aca="false">C87+C88</f>
        <v>393</v>
      </c>
      <c r="D90" s="166" t="n">
        <f aca="false">D87+D88</f>
        <v>0</v>
      </c>
      <c r="E90" s="167" t="s">
        <v>78</v>
      </c>
      <c r="F90" s="167" t="s">
        <v>78</v>
      </c>
      <c r="G90" s="167" t="s">
        <v>78</v>
      </c>
      <c r="H90" s="168" t="n">
        <f aca="false">SUM(H87:H89)</f>
        <v>125760</v>
      </c>
      <c r="I90" s="169" t="n">
        <f aca="false">SUM(I87:I89)</f>
        <v>0</v>
      </c>
      <c r="J90" s="1"/>
      <c r="K90" s="1"/>
      <c r="L90" s="1"/>
      <c r="M90" s="1"/>
      <c r="N90" s="1"/>
      <c r="O90" s="1"/>
    </row>
    <row r="91" customFormat="false" ht="15" hidden="false" customHeight="false" outlineLevel="0" collapsed="false">
      <c r="A91" s="170"/>
      <c r="B91" s="171"/>
      <c r="C91" s="172"/>
      <c r="D91" s="172"/>
      <c r="E91" s="173"/>
      <c r="F91" s="173"/>
      <c r="G91" s="173"/>
      <c r="H91" s="174"/>
      <c r="I91" s="172"/>
      <c r="J91" s="1"/>
      <c r="K91" s="1"/>
      <c r="L91" s="1"/>
      <c r="M91" s="1"/>
      <c r="N91" s="1"/>
      <c r="O91" s="1"/>
    </row>
    <row r="92" customFormat="false" ht="15" hidden="false" customHeight="false" outlineLevel="0" collapsed="false">
      <c r="A92" s="175" t="s">
        <v>151</v>
      </c>
      <c r="B92" s="171"/>
      <c r="C92" s="172"/>
      <c r="D92" s="172"/>
      <c r="E92" s="173"/>
      <c r="F92" s="173"/>
      <c r="G92" s="173"/>
      <c r="H92" s="174"/>
      <c r="I92" s="172"/>
      <c r="J92" s="1"/>
      <c r="K92" s="1"/>
      <c r="L92" s="1"/>
      <c r="M92" s="1"/>
      <c r="N92" s="1"/>
      <c r="O92" s="1"/>
    </row>
    <row r="93" customFormat="false" ht="15.75" hidden="false" customHeight="true" outlineLevel="0" collapsed="false">
      <c r="A93" s="176" t="s">
        <v>16</v>
      </c>
      <c r="B93" s="177" t="s">
        <v>152</v>
      </c>
      <c r="C93" s="177"/>
      <c r="D93" s="178" t="s">
        <v>153</v>
      </c>
      <c r="E93" s="178"/>
      <c r="F93" s="178" t="s">
        <v>154</v>
      </c>
      <c r="G93" s="178"/>
      <c r="H93" s="179" t="s">
        <v>150</v>
      </c>
      <c r="I93" s="179"/>
      <c r="J93" s="1"/>
      <c r="K93" s="180" t="s">
        <v>155</v>
      </c>
      <c r="L93" s="1"/>
      <c r="M93" s="1"/>
      <c r="N93" s="1"/>
      <c r="O93" s="1"/>
    </row>
    <row r="94" customFormat="false" ht="15.75" hidden="false" customHeight="true" outlineLevel="0" collapsed="false">
      <c r="A94" s="176"/>
      <c r="B94" s="177"/>
      <c r="C94" s="177"/>
      <c r="D94" s="181" t="s">
        <v>156</v>
      </c>
      <c r="E94" s="181" t="s">
        <v>157</v>
      </c>
      <c r="F94" s="181" t="s">
        <v>156</v>
      </c>
      <c r="G94" s="181" t="s">
        <v>157</v>
      </c>
      <c r="H94" s="181" t="s">
        <v>156</v>
      </c>
      <c r="I94" s="182" t="s">
        <v>157</v>
      </c>
      <c r="J94" s="1"/>
      <c r="K94" s="180" t="s">
        <v>158</v>
      </c>
      <c r="L94" s="1"/>
      <c r="M94" s="1"/>
      <c r="N94" s="1"/>
      <c r="O94" s="1"/>
    </row>
    <row r="95" customFormat="false" ht="15.75" hidden="false" customHeight="false" outlineLevel="0" collapsed="false">
      <c r="A95" s="183" t="n">
        <v>1</v>
      </c>
      <c r="B95" s="184" t="s">
        <v>159</v>
      </c>
      <c r="C95" s="184"/>
      <c r="D95" s="185" t="n">
        <v>800</v>
      </c>
      <c r="E95" s="185" t="n">
        <f aca="false">D95*1.15</f>
        <v>920</v>
      </c>
      <c r="F95" s="185" t="n">
        <v>0</v>
      </c>
      <c r="G95" s="185" t="n">
        <v>0</v>
      </c>
      <c r="H95" s="185" t="n">
        <f aca="false">D95+F95</f>
        <v>800</v>
      </c>
      <c r="I95" s="186" t="n">
        <f aca="false">E95+G95</f>
        <v>920</v>
      </c>
      <c r="J95" s="1"/>
      <c r="K95" s="180" t="s">
        <v>160</v>
      </c>
      <c r="L95" s="1"/>
      <c r="M95" s="1"/>
      <c r="N95" s="1"/>
      <c r="O95" s="1"/>
    </row>
    <row r="96" customFormat="false" ht="15" hidden="false" customHeight="false" outlineLevel="0" collapsed="false">
      <c r="A96" s="183" t="n">
        <v>2</v>
      </c>
      <c r="B96" s="187" t="s">
        <v>161</v>
      </c>
      <c r="C96" s="187"/>
      <c r="D96" s="162"/>
      <c r="E96" s="181"/>
      <c r="F96" s="181"/>
      <c r="G96" s="181"/>
      <c r="H96" s="188"/>
      <c r="I96" s="182"/>
      <c r="J96" s="1"/>
      <c r="K96" s="1"/>
      <c r="L96" s="1"/>
      <c r="M96" s="1"/>
      <c r="N96" s="1"/>
      <c r="O96" s="1"/>
    </row>
    <row r="97" customFormat="false" ht="15" hidden="false" customHeight="false" outlineLevel="0" collapsed="false">
      <c r="A97" s="183" t="n">
        <v>3</v>
      </c>
      <c r="B97" s="187" t="s">
        <v>162</v>
      </c>
      <c r="C97" s="187"/>
      <c r="D97" s="162"/>
      <c r="E97" s="181"/>
      <c r="F97" s="181"/>
      <c r="G97" s="181"/>
      <c r="H97" s="188"/>
      <c r="I97" s="182"/>
      <c r="J97" s="1"/>
      <c r="K97" s="1"/>
      <c r="L97" s="1"/>
      <c r="M97" s="1"/>
      <c r="N97" s="1"/>
      <c r="O97" s="1"/>
    </row>
    <row r="98" customFormat="false" ht="15" hidden="false" customHeight="false" outlineLevel="0" collapsed="false">
      <c r="A98" s="183" t="n">
        <v>4</v>
      </c>
      <c r="B98" s="187" t="s">
        <v>163</v>
      </c>
      <c r="C98" s="187"/>
      <c r="D98" s="162"/>
      <c r="E98" s="181"/>
      <c r="F98" s="181"/>
      <c r="G98" s="181"/>
      <c r="H98" s="188"/>
      <c r="I98" s="182"/>
      <c r="J98" s="1"/>
      <c r="K98" s="1"/>
      <c r="L98" s="1"/>
      <c r="M98" s="1"/>
      <c r="N98" s="1"/>
      <c r="O98" s="1"/>
    </row>
    <row r="99" customFormat="false" ht="15" hidden="false" customHeight="false" outlineLevel="0" collapsed="false">
      <c r="A99" s="189" t="n">
        <v>5</v>
      </c>
      <c r="B99" s="190" t="s">
        <v>164</v>
      </c>
      <c r="C99" s="190"/>
      <c r="D99" s="190"/>
      <c r="E99" s="190"/>
      <c r="F99" s="190"/>
      <c r="G99" s="190"/>
      <c r="H99" s="190"/>
      <c r="I99" s="190"/>
      <c r="J99" s="1"/>
      <c r="K99" s="1"/>
      <c r="L99" s="1"/>
      <c r="M99" s="1"/>
      <c r="N99" s="1"/>
      <c r="O99" s="1"/>
    </row>
    <row r="100" customFormat="false" ht="15" hidden="false" customHeight="false" outlineLevel="0" collapsed="false">
      <c r="A100" s="170"/>
      <c r="B100" s="191"/>
      <c r="C100" s="192"/>
      <c r="D100" s="192"/>
      <c r="E100" s="192"/>
      <c r="F100" s="192"/>
      <c r="G100" s="192"/>
      <c r="H100" s="192"/>
      <c r="I100" s="192"/>
      <c r="J100" s="1"/>
      <c r="K100" s="1"/>
      <c r="L100" s="1"/>
      <c r="M100" s="1"/>
      <c r="N100" s="1"/>
      <c r="O100" s="1"/>
    </row>
    <row r="101" customFormat="false" ht="15" hidden="false" customHeight="false" outlineLevel="0" collapsed="false">
      <c r="A101" s="193"/>
      <c r="B101" s="193"/>
      <c r="C101" s="193"/>
      <c r="D101" s="193"/>
      <c r="E101" s="193"/>
      <c r="F101" s="193"/>
      <c r="G101" s="193"/>
      <c r="H101" s="193"/>
      <c r="I101" s="193"/>
      <c r="J101" s="1"/>
      <c r="K101" s="1"/>
      <c r="L101" s="1"/>
      <c r="M101" s="1"/>
      <c r="N101" s="1"/>
      <c r="O101" s="1"/>
    </row>
    <row r="102" customFormat="false" ht="15" hidden="false" customHeight="false" outlineLevel="0" collapsed="false">
      <c r="A102" s="194"/>
      <c r="B102" s="194"/>
      <c r="C102" s="194"/>
      <c r="D102" s="195"/>
      <c r="E102" s="195"/>
      <c r="F102" s="195"/>
      <c r="G102" s="195"/>
      <c r="H102" s="195"/>
      <c r="I102" s="195"/>
      <c r="J102" s="1"/>
      <c r="K102" s="1"/>
      <c r="L102" s="1"/>
      <c r="M102" s="1"/>
      <c r="N102" s="1"/>
      <c r="O102" s="1"/>
    </row>
    <row r="103" customFormat="false" ht="15" hidden="false" customHeight="false" outlineLevel="0" collapsed="false">
      <c r="A103" s="194"/>
      <c r="B103" s="194"/>
      <c r="C103" s="194"/>
      <c r="D103" s="195"/>
      <c r="E103" s="195"/>
      <c r="F103" s="195"/>
      <c r="G103" s="195"/>
      <c r="H103" s="195"/>
      <c r="I103" s="195"/>
      <c r="J103" s="1"/>
      <c r="K103" s="1"/>
      <c r="L103" s="1"/>
      <c r="M103" s="1"/>
      <c r="N103" s="1"/>
      <c r="O103" s="1"/>
    </row>
    <row r="104" customFormat="false" ht="15" hidden="false" customHeight="false" outlineLevel="0" collapsed="false">
      <c r="A104" s="194"/>
      <c r="B104" s="194"/>
      <c r="C104" s="194"/>
      <c r="D104" s="195"/>
      <c r="E104" s="195"/>
      <c r="F104" s="195"/>
      <c r="G104" s="195"/>
      <c r="H104" s="195"/>
      <c r="I104" s="195"/>
      <c r="J104" s="1"/>
      <c r="K104" s="1"/>
      <c r="L104" s="1"/>
      <c r="M104" s="1"/>
      <c r="N104" s="1"/>
      <c r="O104" s="1"/>
    </row>
    <row r="105" customFormat="false" ht="15" hidden="false" customHeight="false" outlineLevel="0" collapsed="false">
      <c r="A105" s="194"/>
      <c r="B105" s="194"/>
      <c r="C105" s="194"/>
      <c r="D105" s="195"/>
      <c r="E105" s="195"/>
      <c r="F105" s="195"/>
      <c r="G105" s="195"/>
      <c r="H105" s="195"/>
      <c r="I105" s="195"/>
      <c r="J105" s="1"/>
      <c r="K105" s="1"/>
      <c r="L105" s="1"/>
      <c r="M105" s="1"/>
      <c r="N105" s="1"/>
      <c r="O105" s="1"/>
    </row>
    <row r="106" customFormat="false" ht="15" hidden="false" customHeight="false" outlineLevel="0" collapsed="false">
      <c r="A106" s="194"/>
      <c r="B106" s="194"/>
      <c r="C106" s="194"/>
      <c r="D106" s="195"/>
      <c r="E106" s="195"/>
      <c r="F106" s="195"/>
      <c r="G106" s="195"/>
      <c r="H106" s="195"/>
      <c r="I106" s="195"/>
      <c r="J106" s="1"/>
      <c r="K106" s="1"/>
      <c r="L106" s="1"/>
      <c r="M106" s="1"/>
      <c r="N106" s="1"/>
      <c r="O106" s="1"/>
    </row>
    <row r="107" customFormat="false" ht="15" hidden="false" customHeight="false" outlineLevel="0" collapsed="false">
      <c r="A107" s="194"/>
      <c r="B107" s="194"/>
      <c r="C107" s="194"/>
      <c r="D107" s="195"/>
      <c r="E107" s="195"/>
      <c r="F107" s="195"/>
      <c r="G107" s="195"/>
      <c r="H107" s="195"/>
      <c r="I107" s="195"/>
      <c r="J107" s="1"/>
      <c r="K107" s="1"/>
      <c r="L107" s="1"/>
      <c r="M107" s="1"/>
      <c r="N107" s="1"/>
      <c r="O107" s="1"/>
    </row>
  </sheetData>
  <mergeCells count="109">
    <mergeCell ref="A2:I2"/>
    <mergeCell ref="B4:E4"/>
    <mergeCell ref="F4:I5"/>
    <mergeCell ref="B5:E5"/>
    <mergeCell ref="B6:E6"/>
    <mergeCell ref="F6:I6"/>
    <mergeCell ref="B7:E7"/>
    <mergeCell ref="F7:I7"/>
    <mergeCell ref="B8:E8"/>
    <mergeCell ref="F8:I8"/>
    <mergeCell ref="A9:A13"/>
    <mergeCell ref="B9:E13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A16:A18"/>
    <mergeCell ref="B16:I16"/>
    <mergeCell ref="B17:F18"/>
    <mergeCell ref="G17:G18"/>
    <mergeCell ref="H17:H18"/>
    <mergeCell ref="I17:I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A56:A58"/>
    <mergeCell ref="B56:I56"/>
    <mergeCell ref="B57:F58"/>
    <mergeCell ref="G57:G58"/>
    <mergeCell ref="H57:H58"/>
    <mergeCell ref="I57:I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A72:H72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A83:A86"/>
    <mergeCell ref="B83:I83"/>
    <mergeCell ref="B84:B85"/>
    <mergeCell ref="C84:F84"/>
    <mergeCell ref="G84:I84"/>
    <mergeCell ref="C85:D85"/>
    <mergeCell ref="E85:E86"/>
    <mergeCell ref="A93:A94"/>
    <mergeCell ref="B93:C94"/>
    <mergeCell ref="D93:E93"/>
    <mergeCell ref="F93:G93"/>
    <mergeCell ref="H93:I93"/>
    <mergeCell ref="B95:C95"/>
    <mergeCell ref="B96:C96"/>
    <mergeCell ref="B97:C97"/>
    <mergeCell ref="B98:C98"/>
    <mergeCell ref="B99:I99"/>
    <mergeCell ref="A102:C107"/>
    <mergeCell ref="D102:I107"/>
  </mergeCells>
  <printOptions headings="false" gridLines="false" gridLinesSet="true" horizontalCentered="true" verticalCentered="false"/>
  <pageMargins left="0.118055555555556" right="0.118055555555556" top="0.59027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99"/>
  <sheetViews>
    <sheetView windowProtection="false" showFormulas="false" showGridLines="true" showRowColHeaders="true" showZeros="true" rightToLeft="false" tabSelected="false" showOutlineSymbols="true" defaultGridColor="true" view="normal" topLeftCell="A63" colorId="64" zoomScale="100" zoomScaleNormal="100" zoomScalePageLayoutView="100" workbookViewId="0">
      <selection pane="topLeft" activeCell="G59" activeCellId="0" sqref="G59"/>
    </sheetView>
  </sheetViews>
  <sheetFormatPr defaultRowHeight="15"/>
  <cols>
    <col collapsed="false" hidden="false" max="1" min="1" style="0" width="6.85714285714286"/>
    <col collapsed="false" hidden="false" max="4" min="2" style="0" width="12.7091836734694"/>
    <col collapsed="false" hidden="false" max="6" min="5" style="0" width="13.7040816326531"/>
    <col collapsed="false" hidden="false" max="7" min="7" style="0" width="17.4234693877551"/>
    <col collapsed="false" hidden="false" max="8" min="8" style="0" width="16.2908163265306"/>
    <col collapsed="false" hidden="false" max="10" min="9" style="0" width="11.4183673469388"/>
    <col collapsed="false" hidden="false" max="1025" min="11" style="0" width="8.72959183673469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customFormat="false" ht="15.75" hidden="false" customHeight="false" outlineLevel="0" collapsed="false">
      <c r="A2" s="196" t="s">
        <v>165</v>
      </c>
      <c r="B2" s="196"/>
      <c r="C2" s="196"/>
      <c r="D2" s="196"/>
      <c r="E2" s="196"/>
      <c r="F2" s="196"/>
      <c r="G2" s="196"/>
      <c r="H2" s="196"/>
      <c r="I2" s="1"/>
      <c r="J2" s="1"/>
      <c r="K2" s="1"/>
      <c r="L2" s="1"/>
      <c r="M2" s="1"/>
      <c r="N2" s="1"/>
      <c r="O2" s="1"/>
      <c r="P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customFormat="false" ht="13.9" hidden="false" customHeight="true" outlineLevel="0" collapsed="false">
      <c r="A4" s="3" t="s">
        <v>1</v>
      </c>
      <c r="B4" s="4" t="s">
        <v>166</v>
      </c>
      <c r="C4" s="4"/>
      <c r="D4" s="4"/>
      <c r="E4" s="197" t="s">
        <v>167</v>
      </c>
      <c r="F4" s="197"/>
      <c r="G4" s="197"/>
      <c r="H4" s="197"/>
      <c r="I4" s="1"/>
      <c r="J4" s="1"/>
      <c r="K4" s="1"/>
      <c r="L4" s="1"/>
      <c r="M4" s="1"/>
      <c r="N4" s="1"/>
      <c r="O4" s="1"/>
      <c r="P4" s="1"/>
    </row>
    <row r="5" customFormat="false" ht="15" hidden="false" customHeight="false" outlineLevel="0" collapsed="false">
      <c r="A5" s="6" t="s">
        <v>4</v>
      </c>
      <c r="B5" s="7" t="s">
        <v>5</v>
      </c>
      <c r="C5" s="7"/>
      <c r="D5" s="7"/>
      <c r="E5" s="197"/>
      <c r="F5" s="197"/>
      <c r="G5" s="197"/>
      <c r="H5" s="197"/>
      <c r="I5" s="1"/>
      <c r="J5" s="1"/>
      <c r="K5" s="1"/>
      <c r="L5" s="1"/>
      <c r="M5" s="1"/>
      <c r="N5" s="1"/>
      <c r="O5" s="1"/>
      <c r="P5" s="1"/>
    </row>
    <row r="6" customFormat="false" ht="15" hidden="false" customHeight="false" outlineLevel="0" collapsed="false">
      <c r="A6" s="6" t="s">
        <v>6</v>
      </c>
      <c r="B6" s="7" t="s">
        <v>7</v>
      </c>
      <c r="C6" s="7"/>
      <c r="D6" s="7"/>
      <c r="E6" s="9" t="s">
        <v>167</v>
      </c>
      <c r="F6" s="9"/>
      <c r="G6" s="9"/>
      <c r="H6" s="9"/>
      <c r="I6" s="1"/>
      <c r="J6" s="1"/>
      <c r="K6" s="1"/>
      <c r="L6" s="1"/>
      <c r="M6" s="1"/>
      <c r="N6" s="1"/>
      <c r="O6" s="1"/>
      <c r="P6" s="1"/>
    </row>
    <row r="7" customFormat="false" ht="15" hidden="false" customHeight="false" outlineLevel="0" collapsed="false">
      <c r="A7" s="6" t="s">
        <v>8</v>
      </c>
      <c r="B7" s="7" t="s">
        <v>9</v>
      </c>
      <c r="C7" s="7"/>
      <c r="D7" s="7"/>
      <c r="E7" s="9" t="s">
        <v>168</v>
      </c>
      <c r="F7" s="9"/>
      <c r="G7" s="9"/>
      <c r="H7" s="9"/>
      <c r="I7" s="1"/>
      <c r="J7" s="1"/>
      <c r="K7" s="1"/>
      <c r="L7" s="1"/>
      <c r="M7" s="1"/>
      <c r="N7" s="1"/>
      <c r="O7" s="1"/>
      <c r="P7" s="1"/>
    </row>
    <row r="8" customFormat="false" ht="15" hidden="false" customHeight="false" outlineLevel="0" collapsed="false">
      <c r="A8" s="6" t="s">
        <v>10</v>
      </c>
      <c r="B8" s="7" t="s">
        <v>11</v>
      </c>
      <c r="C8" s="7"/>
      <c r="D8" s="7"/>
      <c r="E8" s="14" t="s">
        <v>1</v>
      </c>
      <c r="F8" s="14"/>
      <c r="G8" s="14"/>
      <c r="H8" s="14"/>
      <c r="I8" s="1"/>
      <c r="J8" s="1"/>
      <c r="K8" s="1"/>
      <c r="L8" s="1"/>
      <c r="M8" s="1"/>
      <c r="N8" s="1"/>
      <c r="O8" s="1"/>
      <c r="P8" s="1"/>
    </row>
    <row r="9" customFormat="false" ht="15" hidden="false" customHeight="false" outlineLevel="0" collapsed="false">
      <c r="A9" s="11" t="s">
        <v>13</v>
      </c>
      <c r="B9" s="12" t="s">
        <v>169</v>
      </c>
      <c r="C9" s="12"/>
      <c r="D9" s="12"/>
      <c r="E9" s="13"/>
      <c r="F9" s="13"/>
      <c r="G9" s="14"/>
      <c r="H9" s="14"/>
      <c r="I9" s="1"/>
      <c r="J9" s="1"/>
      <c r="K9" s="1"/>
      <c r="L9" s="1"/>
      <c r="M9" s="1"/>
      <c r="N9" s="1"/>
      <c r="O9" s="1"/>
      <c r="P9" s="1"/>
    </row>
    <row r="10" customFormat="false" ht="15" hidden="false" customHeight="false" outlineLevel="0" collapsed="false">
      <c r="A10" s="11"/>
      <c r="B10" s="12"/>
      <c r="C10" s="12"/>
      <c r="D10" s="12"/>
      <c r="E10" s="198"/>
      <c r="F10" s="198"/>
      <c r="G10" s="199"/>
      <c r="H10" s="199"/>
      <c r="I10" s="1"/>
      <c r="J10" s="1"/>
      <c r="K10" s="1"/>
      <c r="L10" s="1"/>
      <c r="M10" s="1"/>
      <c r="N10" s="1"/>
      <c r="O10" s="1"/>
      <c r="P10" s="1"/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customFormat="false" ht="15" hidden="false" customHeight="false" outlineLevel="0" collapsed="false">
      <c r="A12" s="18"/>
      <c r="B12" s="17"/>
      <c r="C12" s="17"/>
      <c r="D12" s="17"/>
      <c r="E12" s="17"/>
      <c r="F12" s="18"/>
      <c r="G12" s="18"/>
      <c r="H12" s="19" t="s">
        <v>15</v>
      </c>
      <c r="I12" s="1"/>
      <c r="J12" s="1"/>
      <c r="K12" s="1"/>
      <c r="L12" s="1"/>
      <c r="M12" s="1"/>
      <c r="N12" s="1"/>
      <c r="O12" s="1"/>
      <c r="P12" s="1"/>
    </row>
    <row r="13" customFormat="false" ht="15" hidden="false" customHeight="false" outlineLevel="0" collapsed="false">
      <c r="A13" s="200" t="s">
        <v>16</v>
      </c>
      <c r="B13" s="201" t="s">
        <v>170</v>
      </c>
      <c r="C13" s="201"/>
      <c r="D13" s="201"/>
      <c r="E13" s="201"/>
      <c r="F13" s="201"/>
      <c r="G13" s="201"/>
      <c r="H13" s="201"/>
      <c r="I13" s="1"/>
      <c r="J13" s="1"/>
      <c r="K13" s="1"/>
      <c r="L13" s="1"/>
      <c r="M13" s="1"/>
      <c r="N13" s="1"/>
      <c r="O13" s="1"/>
      <c r="P13" s="1"/>
    </row>
    <row r="14" customFormat="false" ht="15" hidden="false" customHeight="true" outlineLevel="0" collapsed="false">
      <c r="A14" s="200"/>
      <c r="B14" s="202" t="s">
        <v>18</v>
      </c>
      <c r="C14" s="202"/>
      <c r="D14" s="202"/>
      <c r="E14" s="202"/>
      <c r="F14" s="202" t="s">
        <v>19</v>
      </c>
      <c r="G14" s="22" t="s">
        <v>20</v>
      </c>
      <c r="H14" s="203" t="s">
        <v>21</v>
      </c>
      <c r="I14" s="1"/>
      <c r="J14" s="1"/>
      <c r="K14" s="1"/>
      <c r="L14" s="1"/>
      <c r="M14" s="1"/>
      <c r="N14" s="1"/>
      <c r="O14" s="1"/>
      <c r="P14" s="1"/>
    </row>
    <row r="15" customFormat="false" ht="15" hidden="false" customHeight="false" outlineLevel="0" collapsed="false">
      <c r="A15" s="200"/>
      <c r="B15" s="202"/>
      <c r="C15" s="202"/>
      <c r="D15" s="202"/>
      <c r="E15" s="202"/>
      <c r="F15" s="202"/>
      <c r="G15" s="22"/>
      <c r="H15" s="203"/>
      <c r="I15" s="1"/>
      <c r="J15" s="1"/>
      <c r="K15" s="1"/>
      <c r="L15" s="1"/>
      <c r="M15" s="1"/>
      <c r="N15" s="1"/>
      <c r="O15" s="1"/>
      <c r="P15" s="1"/>
    </row>
    <row r="16" customFormat="false" ht="15" hidden="false" customHeight="false" outlineLevel="0" collapsed="false">
      <c r="A16" s="24" t="s">
        <v>22</v>
      </c>
      <c r="B16" s="25" t="n">
        <v>2</v>
      </c>
      <c r="C16" s="25"/>
      <c r="D16" s="25"/>
      <c r="E16" s="25"/>
      <c r="F16" s="25" t="s">
        <v>23</v>
      </c>
      <c r="G16" s="25" t="n">
        <v>3</v>
      </c>
      <c r="H16" s="204" t="n">
        <v>4</v>
      </c>
      <c r="I16" s="1"/>
      <c r="J16" s="1"/>
      <c r="K16" s="1"/>
      <c r="L16" s="1"/>
      <c r="M16" s="1"/>
      <c r="N16" s="1"/>
      <c r="O16" s="1"/>
      <c r="P16" s="1"/>
    </row>
    <row r="17" customFormat="false" ht="15" hidden="false" customHeight="false" outlineLevel="0" collapsed="false">
      <c r="A17" s="27" t="s">
        <v>24</v>
      </c>
      <c r="B17" s="205" t="s">
        <v>25</v>
      </c>
      <c r="C17" s="205"/>
      <c r="D17" s="205"/>
      <c r="E17" s="205"/>
      <c r="F17" s="29" t="s">
        <v>26</v>
      </c>
      <c r="G17" s="206" t="n">
        <f aca="false">G18+G19+G20+G21</f>
        <v>5</v>
      </c>
      <c r="H17" s="207" t="n">
        <f aca="false">H18+H19+H20+H21</f>
        <v>1</v>
      </c>
      <c r="I17" s="1"/>
      <c r="J17" s="1"/>
      <c r="K17" s="1"/>
      <c r="L17" s="1"/>
      <c r="M17" s="1"/>
      <c r="N17" s="1"/>
      <c r="O17" s="1"/>
      <c r="P17" s="1"/>
    </row>
    <row r="18" customFormat="false" ht="15" hidden="false" customHeight="false" outlineLevel="0" collapsed="false">
      <c r="A18" s="32" t="s">
        <v>27</v>
      </c>
      <c r="B18" s="33" t="s">
        <v>28</v>
      </c>
      <c r="C18" s="33"/>
      <c r="D18" s="33"/>
      <c r="E18" s="33"/>
      <c r="F18" s="34" t="s">
        <v>26</v>
      </c>
      <c r="G18" s="140"/>
      <c r="H18" s="208"/>
      <c r="I18" s="1"/>
      <c r="J18" s="1"/>
      <c r="K18" s="1"/>
      <c r="L18" s="1"/>
      <c r="M18" s="1"/>
      <c r="N18" s="1"/>
      <c r="O18" s="1"/>
      <c r="P18" s="1"/>
    </row>
    <row r="19" customFormat="false" ht="15" hidden="false" customHeight="false" outlineLevel="0" collapsed="false">
      <c r="A19" s="32" t="s">
        <v>29</v>
      </c>
      <c r="B19" s="33" t="s">
        <v>30</v>
      </c>
      <c r="C19" s="33"/>
      <c r="D19" s="33"/>
      <c r="E19" s="33"/>
      <c r="F19" s="34" t="s">
        <v>26</v>
      </c>
      <c r="G19" s="140" t="n">
        <v>0</v>
      </c>
      <c r="H19" s="208"/>
      <c r="I19" s="1"/>
      <c r="J19" s="1"/>
      <c r="K19" s="1"/>
      <c r="L19" s="1"/>
      <c r="M19" s="1"/>
      <c r="N19" s="1"/>
      <c r="O19" s="1"/>
      <c r="P19" s="1"/>
    </row>
    <row r="20" customFormat="false" ht="15" hidden="false" customHeight="false" outlineLevel="0" collapsed="false">
      <c r="A20" s="32" t="s">
        <v>31</v>
      </c>
      <c r="B20" s="33" t="s">
        <v>32</v>
      </c>
      <c r="C20" s="33"/>
      <c r="D20" s="33"/>
      <c r="E20" s="33"/>
      <c r="F20" s="34" t="s">
        <v>26</v>
      </c>
      <c r="G20" s="140" t="n">
        <v>4</v>
      </c>
      <c r="H20" s="208"/>
      <c r="I20" s="1"/>
      <c r="J20" s="1"/>
      <c r="K20" s="1"/>
      <c r="L20" s="1"/>
      <c r="M20" s="1"/>
      <c r="N20" s="1"/>
      <c r="O20" s="1"/>
      <c r="P20" s="1"/>
    </row>
    <row r="21" customFormat="false" ht="15" hidden="false" customHeight="false" outlineLevel="0" collapsed="false">
      <c r="A21" s="32" t="s">
        <v>33</v>
      </c>
      <c r="B21" s="33" t="s">
        <v>34</v>
      </c>
      <c r="C21" s="33"/>
      <c r="D21" s="33"/>
      <c r="E21" s="33"/>
      <c r="F21" s="34" t="s">
        <v>26</v>
      </c>
      <c r="G21" s="140" t="n">
        <v>1</v>
      </c>
      <c r="H21" s="208" t="n">
        <v>1</v>
      </c>
      <c r="I21" s="1"/>
      <c r="J21" s="1"/>
      <c r="K21" s="1"/>
      <c r="L21" s="1"/>
      <c r="M21" s="1"/>
      <c r="N21" s="1"/>
      <c r="O21" s="1"/>
      <c r="P21" s="1"/>
    </row>
    <row r="22" customFormat="false" ht="15" hidden="false" customHeight="false" outlineLevel="0" collapsed="false">
      <c r="A22" s="46" t="s">
        <v>35</v>
      </c>
      <c r="B22" s="51" t="s">
        <v>36</v>
      </c>
      <c r="C22" s="51"/>
      <c r="D22" s="51"/>
      <c r="E22" s="51"/>
      <c r="F22" s="52" t="s">
        <v>26</v>
      </c>
      <c r="G22" s="209" t="n">
        <f aca="false">G23+G24</f>
        <v>30</v>
      </c>
      <c r="H22" s="210" t="n">
        <f aca="false">H23+H24</f>
        <v>20</v>
      </c>
      <c r="I22" s="1"/>
      <c r="J22" s="1"/>
      <c r="K22" s="1"/>
      <c r="L22" s="1"/>
      <c r="M22" s="1"/>
      <c r="N22" s="1"/>
      <c r="O22" s="1"/>
      <c r="P22" s="1"/>
    </row>
    <row r="23" customFormat="false" ht="15" hidden="false" customHeight="false" outlineLevel="0" collapsed="false">
      <c r="A23" s="32" t="s">
        <v>37</v>
      </c>
      <c r="B23" s="33" t="s">
        <v>38</v>
      </c>
      <c r="C23" s="33"/>
      <c r="D23" s="33"/>
      <c r="E23" s="33"/>
      <c r="F23" s="34" t="s">
        <v>26</v>
      </c>
      <c r="G23" s="140" t="n">
        <v>30</v>
      </c>
      <c r="H23" s="208" t="n">
        <v>20</v>
      </c>
      <c r="I23" s="1"/>
      <c r="J23" s="1"/>
      <c r="K23" s="1"/>
      <c r="L23" s="1"/>
      <c r="M23" s="1"/>
      <c r="N23" s="1"/>
      <c r="O23" s="1"/>
      <c r="P23" s="1"/>
    </row>
    <row r="24" customFormat="false" ht="15" hidden="false" customHeight="false" outlineLevel="0" collapsed="false">
      <c r="A24" s="32" t="s">
        <v>39</v>
      </c>
      <c r="B24" s="33" t="s">
        <v>40</v>
      </c>
      <c r="C24" s="33"/>
      <c r="D24" s="33"/>
      <c r="E24" s="33"/>
      <c r="F24" s="34" t="s">
        <v>26</v>
      </c>
      <c r="G24" s="140"/>
      <c r="H24" s="208"/>
      <c r="I24" s="1"/>
      <c r="J24" s="1"/>
      <c r="K24" s="1"/>
      <c r="L24" s="1"/>
      <c r="M24" s="1"/>
      <c r="N24" s="1"/>
      <c r="O24" s="1"/>
      <c r="P24" s="1"/>
    </row>
    <row r="25" customFormat="false" ht="15" hidden="false" customHeight="false" outlineLevel="0" collapsed="false">
      <c r="A25" s="46" t="s">
        <v>41</v>
      </c>
      <c r="B25" s="51" t="s">
        <v>42</v>
      </c>
      <c r="C25" s="51"/>
      <c r="D25" s="51"/>
      <c r="E25" s="51"/>
      <c r="F25" s="52" t="s">
        <v>26</v>
      </c>
      <c r="G25" s="209" t="n">
        <f aca="false">G26+G27</f>
        <v>20</v>
      </c>
      <c r="H25" s="210" t="n">
        <f aca="false">H26+H27</f>
        <v>23.2</v>
      </c>
      <c r="I25" s="41"/>
      <c r="J25" s="1"/>
      <c r="K25" s="1"/>
      <c r="L25" s="1"/>
      <c r="M25" s="1"/>
      <c r="N25" s="1"/>
      <c r="O25" s="1"/>
      <c r="P25" s="1"/>
    </row>
    <row r="26" customFormat="false" ht="15" hidden="false" customHeight="false" outlineLevel="0" collapsed="false">
      <c r="A26" s="32" t="s">
        <v>43</v>
      </c>
      <c r="B26" s="33" t="s">
        <v>44</v>
      </c>
      <c r="C26" s="33"/>
      <c r="D26" s="33"/>
      <c r="E26" s="33"/>
      <c r="F26" s="34" t="s">
        <v>26</v>
      </c>
      <c r="G26" s="140" t="n">
        <v>0</v>
      </c>
      <c r="H26" s="208"/>
      <c r="I26" s="1"/>
      <c r="J26" s="1"/>
      <c r="K26" s="1"/>
      <c r="L26" s="1"/>
      <c r="M26" s="1"/>
      <c r="N26" s="1"/>
      <c r="O26" s="1"/>
      <c r="P26" s="1"/>
    </row>
    <row r="27" customFormat="false" ht="15" hidden="false" customHeight="false" outlineLevel="0" collapsed="false">
      <c r="A27" s="32" t="s">
        <v>45</v>
      </c>
      <c r="B27" s="33" t="s">
        <v>46</v>
      </c>
      <c r="C27" s="33"/>
      <c r="D27" s="33"/>
      <c r="E27" s="33"/>
      <c r="F27" s="34" t="s">
        <v>26</v>
      </c>
      <c r="G27" s="140" t="n">
        <v>20</v>
      </c>
      <c r="H27" s="208" t="n">
        <v>23.2</v>
      </c>
      <c r="I27" s="1"/>
      <c r="J27" s="1"/>
      <c r="K27" s="1"/>
      <c r="L27" s="1"/>
      <c r="M27" s="1"/>
      <c r="N27" s="1"/>
      <c r="O27" s="1"/>
      <c r="P27" s="1"/>
    </row>
    <row r="28" customFormat="false" ht="15" hidden="false" customHeight="false" outlineLevel="0" collapsed="false">
      <c r="A28" s="46" t="s">
        <v>47</v>
      </c>
      <c r="B28" s="51" t="s">
        <v>48</v>
      </c>
      <c r="C28" s="51"/>
      <c r="D28" s="51"/>
      <c r="E28" s="51"/>
      <c r="F28" s="52" t="s">
        <v>26</v>
      </c>
      <c r="G28" s="211" t="n">
        <f aca="false">G29+G30+G31+G32</f>
        <v>35</v>
      </c>
      <c r="H28" s="210" t="n">
        <f aca="false">H29+H30+H31+H32</f>
        <v>36</v>
      </c>
      <c r="I28" s="1"/>
      <c r="J28" s="1"/>
      <c r="K28" s="1"/>
      <c r="L28" s="1"/>
      <c r="M28" s="1"/>
      <c r="N28" s="1"/>
      <c r="O28" s="1"/>
      <c r="P28" s="1"/>
    </row>
    <row r="29" customFormat="false" ht="15" hidden="false" customHeight="false" outlineLevel="0" collapsed="false">
      <c r="A29" s="32" t="s">
        <v>49</v>
      </c>
      <c r="B29" s="33" t="s">
        <v>50</v>
      </c>
      <c r="C29" s="33"/>
      <c r="D29" s="33"/>
      <c r="E29" s="33"/>
      <c r="F29" s="34" t="s">
        <v>26</v>
      </c>
      <c r="G29" s="212" t="n">
        <v>20</v>
      </c>
      <c r="H29" s="213" t="n">
        <v>28</v>
      </c>
      <c r="I29" s="1"/>
      <c r="J29" s="1"/>
      <c r="K29" s="1"/>
      <c r="L29" s="1"/>
      <c r="M29" s="1"/>
      <c r="N29" s="1"/>
      <c r="O29" s="1"/>
      <c r="P29" s="1"/>
    </row>
    <row r="30" customFormat="false" ht="15" hidden="false" customHeight="false" outlineLevel="0" collapsed="false">
      <c r="A30" s="32" t="s">
        <v>51</v>
      </c>
      <c r="B30" s="33" t="s">
        <v>52</v>
      </c>
      <c r="C30" s="33"/>
      <c r="D30" s="33"/>
      <c r="E30" s="33"/>
      <c r="F30" s="34" t="s">
        <v>26</v>
      </c>
      <c r="G30" s="109" t="n">
        <v>14</v>
      </c>
      <c r="H30" s="214" t="n">
        <v>7</v>
      </c>
      <c r="I30" s="1"/>
      <c r="J30" s="1"/>
      <c r="K30" s="1"/>
      <c r="L30" s="1"/>
      <c r="M30" s="1"/>
      <c r="N30" s="1"/>
      <c r="O30" s="1"/>
      <c r="P30" s="1"/>
    </row>
    <row r="31" customFormat="false" ht="15" hidden="false" customHeight="false" outlineLevel="0" collapsed="false">
      <c r="A31" s="32" t="s">
        <v>53</v>
      </c>
      <c r="B31" s="33" t="s">
        <v>54</v>
      </c>
      <c r="C31" s="33"/>
      <c r="D31" s="33"/>
      <c r="E31" s="33"/>
      <c r="F31" s="34" t="s">
        <v>26</v>
      </c>
      <c r="G31" s="109"/>
      <c r="H31" s="214"/>
      <c r="I31" s="1"/>
      <c r="J31" s="1"/>
      <c r="K31" s="1"/>
      <c r="L31" s="1"/>
      <c r="M31" s="1"/>
      <c r="N31" s="1"/>
      <c r="O31" s="1"/>
      <c r="P31" s="1"/>
    </row>
    <row r="32" customFormat="false" ht="15" hidden="false" customHeight="false" outlineLevel="0" collapsed="false">
      <c r="A32" s="32" t="s">
        <v>55</v>
      </c>
      <c r="B32" s="33" t="s">
        <v>56</v>
      </c>
      <c r="C32" s="33"/>
      <c r="D32" s="33"/>
      <c r="E32" s="33"/>
      <c r="F32" s="34" t="s">
        <v>26</v>
      </c>
      <c r="G32" s="214" t="n">
        <v>1</v>
      </c>
      <c r="H32" s="214" t="n">
        <v>1</v>
      </c>
      <c r="I32" s="1"/>
      <c r="J32" s="1"/>
      <c r="K32" s="1"/>
      <c r="L32" s="1"/>
      <c r="M32" s="1"/>
      <c r="N32" s="1"/>
      <c r="O32" s="1"/>
      <c r="P32" s="1"/>
    </row>
    <row r="33" customFormat="false" ht="15" hidden="false" customHeight="false" outlineLevel="0" collapsed="false">
      <c r="A33" s="46" t="s">
        <v>57</v>
      </c>
      <c r="B33" s="51" t="s">
        <v>58</v>
      </c>
      <c r="C33" s="51"/>
      <c r="D33" s="51"/>
      <c r="E33" s="51"/>
      <c r="F33" s="52" t="s">
        <v>26</v>
      </c>
      <c r="G33" s="211" t="n">
        <f aca="false">G34+G35+G36</f>
        <v>23</v>
      </c>
      <c r="H33" s="210" t="n">
        <f aca="false">H34+H35+H36</f>
        <v>23</v>
      </c>
      <c r="I33" s="1"/>
      <c r="J33" s="1"/>
      <c r="K33" s="1"/>
      <c r="L33" s="1"/>
      <c r="M33" s="1"/>
      <c r="N33" s="1"/>
      <c r="O33" s="1"/>
      <c r="P33" s="1"/>
    </row>
    <row r="34" customFormat="false" ht="15" hidden="false" customHeight="false" outlineLevel="0" collapsed="false">
      <c r="A34" s="32" t="s">
        <v>59</v>
      </c>
      <c r="B34" s="33" t="s">
        <v>60</v>
      </c>
      <c r="C34" s="33"/>
      <c r="D34" s="33"/>
      <c r="E34" s="33"/>
      <c r="F34" s="34" t="s">
        <v>26</v>
      </c>
      <c r="G34" s="212"/>
      <c r="H34" s="214"/>
      <c r="I34" s="1"/>
      <c r="J34" s="1"/>
      <c r="K34" s="1"/>
      <c r="L34" s="1"/>
      <c r="M34" s="1"/>
      <c r="N34" s="1"/>
      <c r="O34" s="1"/>
      <c r="P34" s="1"/>
    </row>
    <row r="35" customFormat="false" ht="15" hidden="false" customHeight="false" outlineLevel="0" collapsed="false">
      <c r="A35" s="32" t="s">
        <v>61</v>
      </c>
      <c r="B35" s="33" t="s">
        <v>171</v>
      </c>
      <c r="C35" s="33"/>
      <c r="D35" s="33"/>
      <c r="E35" s="33"/>
      <c r="F35" s="34" t="s">
        <v>26</v>
      </c>
      <c r="G35" s="109" t="n">
        <v>20</v>
      </c>
      <c r="H35" s="214" t="n">
        <v>20</v>
      </c>
      <c r="I35" s="1"/>
      <c r="J35" s="1"/>
      <c r="K35" s="1"/>
      <c r="L35" s="1"/>
      <c r="M35" s="1"/>
      <c r="N35" s="1"/>
      <c r="O35" s="1"/>
      <c r="P35" s="1"/>
    </row>
    <row r="36" customFormat="false" ht="15" hidden="false" customHeight="false" outlineLevel="0" collapsed="false">
      <c r="A36" s="32" t="s">
        <v>63</v>
      </c>
      <c r="B36" s="33" t="s">
        <v>172</v>
      </c>
      <c r="C36" s="33"/>
      <c r="D36" s="33"/>
      <c r="E36" s="33"/>
      <c r="F36" s="34" t="s">
        <v>26</v>
      </c>
      <c r="G36" s="109" t="n">
        <v>3</v>
      </c>
      <c r="H36" s="214" t="n">
        <v>3</v>
      </c>
      <c r="I36" s="1"/>
      <c r="J36" s="1"/>
      <c r="K36" s="1"/>
      <c r="L36" s="1"/>
      <c r="M36" s="1"/>
      <c r="N36" s="1"/>
      <c r="O36" s="1"/>
      <c r="P36" s="1"/>
    </row>
    <row r="37" customFormat="false" ht="15" hidden="false" customHeight="false" outlineLevel="0" collapsed="false">
      <c r="A37" s="46" t="s">
        <v>65</v>
      </c>
      <c r="B37" s="51" t="s">
        <v>66</v>
      </c>
      <c r="C37" s="51"/>
      <c r="D37" s="51"/>
      <c r="E37" s="51"/>
      <c r="F37" s="52" t="s">
        <v>26</v>
      </c>
      <c r="G37" s="215"/>
      <c r="H37" s="216"/>
      <c r="I37" s="1"/>
      <c r="J37" s="1"/>
      <c r="K37" s="1"/>
      <c r="L37" s="1"/>
      <c r="M37" s="1"/>
      <c r="N37" s="1"/>
      <c r="O37" s="1"/>
      <c r="P37" s="1"/>
    </row>
    <row r="38" customFormat="false" ht="15" hidden="false" customHeight="false" outlineLevel="0" collapsed="false">
      <c r="A38" s="46" t="s">
        <v>67</v>
      </c>
      <c r="B38" s="51" t="s">
        <v>68</v>
      </c>
      <c r="C38" s="51"/>
      <c r="D38" s="51"/>
      <c r="E38" s="51"/>
      <c r="F38" s="52" t="s">
        <v>26</v>
      </c>
      <c r="G38" s="215"/>
      <c r="H38" s="216"/>
      <c r="I38" s="1"/>
      <c r="J38" s="1"/>
      <c r="K38" s="1"/>
      <c r="L38" s="1"/>
      <c r="M38" s="1"/>
      <c r="N38" s="1"/>
      <c r="O38" s="1"/>
      <c r="P38" s="1"/>
    </row>
    <row r="39" customFormat="false" ht="15" hidden="false" customHeight="false" outlineLevel="0" collapsed="false">
      <c r="A39" s="46" t="s">
        <v>69</v>
      </c>
      <c r="B39" s="51" t="s">
        <v>70</v>
      </c>
      <c r="C39" s="51"/>
      <c r="D39" s="51"/>
      <c r="E39" s="51"/>
      <c r="F39" s="52" t="s">
        <v>26</v>
      </c>
      <c r="G39" s="211" t="n">
        <v>2</v>
      </c>
      <c r="H39" s="216" t="n">
        <v>1</v>
      </c>
      <c r="I39" s="1"/>
      <c r="J39" s="1"/>
      <c r="K39" s="1"/>
      <c r="L39" s="1"/>
      <c r="M39" s="1"/>
      <c r="N39" s="1"/>
      <c r="O39" s="1"/>
      <c r="P39" s="1"/>
    </row>
    <row r="40" customFormat="false" ht="15" hidden="false" customHeight="false" outlineLevel="0" collapsed="false">
      <c r="A40" s="46" t="s">
        <v>71</v>
      </c>
      <c r="B40" s="51" t="s">
        <v>72</v>
      </c>
      <c r="C40" s="51"/>
      <c r="D40" s="51"/>
      <c r="E40" s="51"/>
      <c r="F40" s="52" t="s">
        <v>26</v>
      </c>
      <c r="G40" s="211" t="n">
        <v>2</v>
      </c>
      <c r="H40" s="216" t="n">
        <v>1</v>
      </c>
      <c r="I40" s="1"/>
      <c r="J40" s="1"/>
      <c r="K40" s="1"/>
      <c r="L40" s="1"/>
      <c r="M40" s="1"/>
      <c r="N40" s="1"/>
      <c r="O40" s="1"/>
      <c r="P40" s="1"/>
    </row>
    <row r="41" customFormat="false" ht="15" hidden="false" customHeight="false" outlineLevel="0" collapsed="false">
      <c r="A41" s="73" t="s">
        <v>73</v>
      </c>
      <c r="B41" s="74" t="s">
        <v>74</v>
      </c>
      <c r="C41" s="74"/>
      <c r="D41" s="74"/>
      <c r="E41" s="74"/>
      <c r="F41" s="75" t="s">
        <v>26</v>
      </c>
      <c r="G41" s="217" t="n">
        <f aca="false">G17+G22+G25+G28+G33+G37-G38+G39+G40</f>
        <v>117</v>
      </c>
      <c r="H41" s="218" t="n">
        <f aca="false">H17+H22+H25+H28+H33+H37-H38+H39+H40</f>
        <v>105.2</v>
      </c>
      <c r="I41" s="1"/>
      <c r="J41" s="1"/>
      <c r="K41" s="1"/>
      <c r="L41" s="1"/>
      <c r="M41" s="1"/>
      <c r="N41" s="1"/>
      <c r="O41" s="1"/>
      <c r="P41" s="1"/>
    </row>
    <row r="42" customFormat="false" ht="15" hidden="false" customHeight="false" outlineLevel="0" collapsed="false">
      <c r="A42" s="219" t="s">
        <v>173</v>
      </c>
      <c r="B42" s="80" t="s">
        <v>174</v>
      </c>
      <c r="C42" s="80"/>
      <c r="D42" s="80"/>
      <c r="E42" s="80"/>
      <c r="F42" s="220" t="s">
        <v>26</v>
      </c>
      <c r="G42" s="220"/>
      <c r="H42" s="221"/>
      <c r="I42" s="1"/>
      <c r="J42" s="1"/>
      <c r="K42" s="1"/>
      <c r="L42" s="1"/>
      <c r="M42" s="1"/>
      <c r="N42" s="1"/>
      <c r="O42" s="1"/>
      <c r="P42" s="1"/>
    </row>
    <row r="43" customFormat="false" ht="15" hidden="false" customHeight="false" outlineLevel="0" collapsed="false">
      <c r="A43" s="32" t="s">
        <v>175</v>
      </c>
      <c r="B43" s="33" t="s">
        <v>176</v>
      </c>
      <c r="C43" s="33"/>
      <c r="D43" s="33"/>
      <c r="E43" s="33"/>
      <c r="F43" s="34" t="s">
        <v>26</v>
      </c>
      <c r="G43" s="34"/>
      <c r="H43" s="222"/>
      <c r="I43" s="1"/>
      <c r="J43" s="1"/>
      <c r="K43" s="1"/>
      <c r="L43" s="1"/>
      <c r="M43" s="1"/>
      <c r="N43" s="1"/>
      <c r="O43" s="1"/>
      <c r="P43" s="1"/>
    </row>
    <row r="44" customFormat="false" ht="15" hidden="false" customHeight="false" outlineLevel="0" collapsed="false">
      <c r="A44" s="32" t="s">
        <v>177</v>
      </c>
      <c r="B44" s="223" t="s">
        <v>178</v>
      </c>
      <c r="C44" s="223"/>
      <c r="D44" s="223"/>
      <c r="E44" s="223"/>
      <c r="F44" s="34" t="s">
        <v>179</v>
      </c>
      <c r="G44" s="34"/>
      <c r="H44" s="222"/>
      <c r="I44" s="1"/>
      <c r="J44" s="1"/>
      <c r="K44" s="1"/>
      <c r="L44" s="1"/>
      <c r="M44" s="1"/>
      <c r="N44" s="1"/>
      <c r="O44" s="1"/>
      <c r="P44" s="1"/>
    </row>
    <row r="45" customFormat="false" ht="15" hidden="false" customHeight="false" outlineLevel="0" collapsed="false">
      <c r="A45" s="32" t="s">
        <v>75</v>
      </c>
      <c r="B45" s="33" t="s">
        <v>76</v>
      </c>
      <c r="C45" s="33"/>
      <c r="D45" s="33"/>
      <c r="E45" s="33"/>
      <c r="F45" s="34" t="s">
        <v>77</v>
      </c>
      <c r="G45" s="81" t="n">
        <v>3.3</v>
      </c>
      <c r="H45" s="224" t="s">
        <v>78</v>
      </c>
      <c r="I45" s="1"/>
      <c r="J45" s="1"/>
      <c r="K45" s="1"/>
      <c r="L45" s="1"/>
      <c r="M45" s="1"/>
      <c r="N45" s="1"/>
      <c r="O45" s="1"/>
      <c r="P45" s="1"/>
    </row>
    <row r="46" customFormat="false" ht="15" hidden="false" customHeight="false" outlineLevel="0" collapsed="false">
      <c r="A46" s="32" t="s">
        <v>79</v>
      </c>
      <c r="B46" s="33" t="s">
        <v>80</v>
      </c>
      <c r="C46" s="33"/>
      <c r="D46" s="33"/>
      <c r="E46" s="33"/>
      <c r="F46" s="34" t="s">
        <v>77</v>
      </c>
      <c r="G46" s="81" t="n">
        <v>3.3</v>
      </c>
      <c r="H46" s="224" t="s">
        <v>78</v>
      </c>
      <c r="I46" s="1"/>
      <c r="J46" s="1"/>
      <c r="K46" s="1"/>
      <c r="L46" s="1"/>
      <c r="M46" s="1"/>
      <c r="N46" s="1"/>
      <c r="O46" s="1"/>
      <c r="P46" s="1"/>
    </row>
    <row r="47" customFormat="false" ht="15" hidden="false" customHeight="false" outlineLevel="0" collapsed="false">
      <c r="A47" s="32" t="s">
        <v>81</v>
      </c>
      <c r="B47" s="33" t="s">
        <v>82</v>
      </c>
      <c r="C47" s="33"/>
      <c r="D47" s="33"/>
      <c r="E47" s="33"/>
      <c r="F47" s="34" t="s">
        <v>77</v>
      </c>
      <c r="G47" s="81"/>
      <c r="H47" s="224" t="n">
        <v>5.8</v>
      </c>
      <c r="I47" s="1"/>
      <c r="J47" s="1"/>
      <c r="K47" s="1"/>
      <c r="L47" s="1"/>
      <c r="M47" s="1"/>
      <c r="N47" s="1"/>
      <c r="O47" s="1"/>
      <c r="P47" s="1"/>
    </row>
    <row r="48" customFormat="false" ht="15" hidden="false" customHeight="false" outlineLevel="0" collapsed="false">
      <c r="A48" s="32" t="s">
        <v>83</v>
      </c>
      <c r="B48" s="33" t="s">
        <v>80</v>
      </c>
      <c r="C48" s="33"/>
      <c r="D48" s="33"/>
      <c r="E48" s="33"/>
      <c r="F48" s="34" t="s">
        <v>77</v>
      </c>
      <c r="G48" s="81"/>
      <c r="H48" s="224" t="n">
        <v>5.8</v>
      </c>
      <c r="I48" s="1"/>
      <c r="J48" s="1"/>
      <c r="K48" s="1"/>
      <c r="L48" s="1"/>
      <c r="M48" s="1"/>
      <c r="N48" s="1"/>
      <c r="O48" s="1"/>
      <c r="P48" s="1"/>
    </row>
    <row r="49" customFormat="false" ht="15" hidden="false" customHeight="false" outlineLevel="0" collapsed="false">
      <c r="A49" s="32" t="s">
        <v>84</v>
      </c>
      <c r="B49" s="33" t="s">
        <v>85</v>
      </c>
      <c r="C49" s="33"/>
      <c r="D49" s="33"/>
      <c r="E49" s="33"/>
      <c r="F49" s="34" t="s">
        <v>77</v>
      </c>
      <c r="G49" s="81"/>
      <c r="H49" s="224"/>
      <c r="I49" s="1"/>
      <c r="J49" s="1"/>
      <c r="K49" s="1"/>
      <c r="L49" s="1"/>
      <c r="M49" s="1"/>
      <c r="N49" s="1"/>
      <c r="O49" s="1"/>
      <c r="P49" s="1"/>
    </row>
    <row r="50" customFormat="false" ht="15" hidden="false" customHeight="false" outlineLevel="0" collapsed="false">
      <c r="A50" s="32" t="s">
        <v>86</v>
      </c>
      <c r="B50" s="33" t="s">
        <v>87</v>
      </c>
      <c r="C50" s="33"/>
      <c r="D50" s="33"/>
      <c r="E50" s="33"/>
      <c r="F50" s="34" t="s">
        <v>77</v>
      </c>
      <c r="G50" s="81"/>
      <c r="H50" s="224" t="n">
        <v>5.8</v>
      </c>
      <c r="I50" s="1"/>
      <c r="J50" s="1"/>
      <c r="K50" s="1"/>
      <c r="L50" s="1"/>
      <c r="M50" s="1"/>
      <c r="N50" s="1"/>
      <c r="O50" s="1"/>
      <c r="P50" s="1"/>
    </row>
    <row r="51" customFormat="false" ht="15" hidden="false" customHeight="false" outlineLevel="0" collapsed="false">
      <c r="A51" s="32" t="s">
        <v>88</v>
      </c>
      <c r="B51" s="33" t="s">
        <v>89</v>
      </c>
      <c r="C51" s="33"/>
      <c r="D51" s="33"/>
      <c r="E51" s="33"/>
      <c r="F51" s="34" t="s">
        <v>77</v>
      </c>
      <c r="G51" s="81" t="n">
        <v>3.7</v>
      </c>
      <c r="H51" s="224"/>
      <c r="I51" s="1"/>
      <c r="J51" s="1"/>
      <c r="K51" s="1"/>
      <c r="L51" s="1"/>
      <c r="M51" s="1"/>
      <c r="N51" s="1"/>
      <c r="O51" s="1"/>
      <c r="P51" s="1"/>
    </row>
    <row r="52" customFormat="false" ht="15" hidden="false" customHeight="false" outlineLevel="0" collapsed="false">
      <c r="A52" s="88" t="s">
        <v>92</v>
      </c>
      <c r="B52" s="89" t="s">
        <v>93</v>
      </c>
      <c r="C52" s="89"/>
      <c r="D52" s="89"/>
      <c r="E52" s="89"/>
      <c r="F52" s="90" t="s">
        <v>77</v>
      </c>
      <c r="G52" s="91"/>
      <c r="H52" s="225"/>
      <c r="I52" s="1"/>
      <c r="J52" s="1"/>
      <c r="K52" s="1"/>
      <c r="L52" s="1"/>
      <c r="M52" s="1"/>
      <c r="N52" s="1"/>
      <c r="O52" s="1"/>
      <c r="P52" s="1"/>
    </row>
    <row r="53" customFormat="false" ht="15" hidden="false" customHeight="false" outlineLevel="0" collapsed="false">
      <c r="A53" s="94"/>
      <c r="B53" s="95"/>
      <c r="C53" s="95"/>
      <c r="D53" s="95"/>
      <c r="E53" s="95"/>
      <c r="F53" s="96"/>
      <c r="G53" s="96"/>
      <c r="H53" s="97"/>
      <c r="I53" s="1"/>
      <c r="J53" s="1"/>
      <c r="K53" s="1"/>
      <c r="L53" s="1"/>
      <c r="M53" s="1"/>
      <c r="N53" s="1"/>
      <c r="O53" s="1"/>
      <c r="P53" s="1"/>
    </row>
    <row r="54" customFormat="false" ht="15" hidden="false" customHeight="false" outlineLevel="0" collapsed="false">
      <c r="A54" s="98"/>
      <c r="B54" s="99"/>
      <c r="C54" s="99"/>
      <c r="D54" s="99"/>
      <c r="E54" s="99"/>
      <c r="F54" s="99"/>
      <c r="G54" s="99"/>
      <c r="H54" s="100" t="s">
        <v>94</v>
      </c>
      <c r="I54" s="1"/>
      <c r="J54" s="1"/>
      <c r="K54" s="1"/>
      <c r="L54" s="1"/>
      <c r="M54" s="1"/>
      <c r="N54" s="1"/>
      <c r="O54" s="1"/>
      <c r="P54" s="1"/>
    </row>
    <row r="55" customFormat="false" ht="15" hidden="false" customHeight="false" outlineLevel="0" collapsed="false">
      <c r="A55" s="20" t="s">
        <v>16</v>
      </c>
      <c r="B55" s="101" t="s">
        <v>95</v>
      </c>
      <c r="C55" s="101"/>
      <c r="D55" s="101"/>
      <c r="E55" s="101"/>
      <c r="F55" s="101"/>
      <c r="G55" s="101"/>
      <c r="H55" s="101"/>
      <c r="I55" s="1"/>
      <c r="J55" s="1"/>
      <c r="K55" s="1"/>
      <c r="L55" s="1"/>
      <c r="M55" s="1"/>
      <c r="N55" s="1"/>
      <c r="O55" s="1"/>
      <c r="P55" s="1"/>
    </row>
    <row r="56" customFormat="false" ht="15" hidden="false" customHeight="true" outlineLevel="0" collapsed="false">
      <c r="A56" s="20"/>
      <c r="B56" s="22" t="s">
        <v>96</v>
      </c>
      <c r="C56" s="22"/>
      <c r="D56" s="22"/>
      <c r="E56" s="22"/>
      <c r="F56" s="22" t="s">
        <v>19</v>
      </c>
      <c r="G56" s="22" t="s">
        <v>20</v>
      </c>
      <c r="H56" s="226" t="s">
        <v>21</v>
      </c>
      <c r="I56" s="1"/>
      <c r="J56" s="1"/>
      <c r="K56" s="1"/>
      <c r="L56" s="1"/>
      <c r="M56" s="1"/>
      <c r="N56" s="1"/>
      <c r="O56" s="1"/>
      <c r="P56" s="1"/>
    </row>
    <row r="57" customFormat="false" ht="15" hidden="false" customHeight="false" outlineLevel="0" collapsed="false">
      <c r="A57" s="20"/>
      <c r="B57" s="22"/>
      <c r="C57" s="22"/>
      <c r="D57" s="22"/>
      <c r="E57" s="22"/>
      <c r="F57" s="22"/>
      <c r="G57" s="22"/>
      <c r="H57" s="226"/>
      <c r="I57" s="1"/>
      <c r="J57" s="1"/>
      <c r="K57" s="1"/>
      <c r="L57" s="1"/>
      <c r="M57" s="1"/>
      <c r="N57" s="1"/>
      <c r="O57" s="1"/>
      <c r="P57" s="1"/>
    </row>
    <row r="58" customFormat="false" ht="15" hidden="false" customHeight="false" outlineLevel="0" collapsed="false">
      <c r="A58" s="103" t="n">
        <v>1</v>
      </c>
      <c r="B58" s="25" t="n">
        <v>2</v>
      </c>
      <c r="C58" s="25"/>
      <c r="D58" s="25"/>
      <c r="E58" s="25"/>
      <c r="F58" s="25" t="s">
        <v>23</v>
      </c>
      <c r="G58" s="25" t="n">
        <v>3</v>
      </c>
      <c r="H58" s="204" t="n">
        <v>4</v>
      </c>
      <c r="I58" s="1"/>
      <c r="J58" s="1"/>
      <c r="K58" s="1"/>
      <c r="L58" s="1"/>
      <c r="M58" s="1"/>
      <c r="N58" s="1"/>
      <c r="O58" s="1"/>
      <c r="P58" s="1"/>
    </row>
    <row r="59" customFormat="false" ht="15" hidden="false" customHeight="false" outlineLevel="0" collapsed="false">
      <c r="A59" s="104" t="s">
        <v>97</v>
      </c>
      <c r="B59" s="80" t="s">
        <v>98</v>
      </c>
      <c r="C59" s="80"/>
      <c r="D59" s="80"/>
      <c r="E59" s="80"/>
      <c r="F59" s="105" t="s">
        <v>99</v>
      </c>
      <c r="G59" s="106" t="n">
        <v>29.92</v>
      </c>
      <c r="H59" s="227" t="n">
        <v>35.44</v>
      </c>
      <c r="I59" s="1"/>
      <c r="J59" s="1"/>
      <c r="K59" s="1"/>
      <c r="L59" s="1"/>
      <c r="M59" s="1"/>
      <c r="N59" s="1"/>
      <c r="O59" s="1"/>
      <c r="P59" s="1"/>
    </row>
    <row r="60" customFormat="false" ht="15" hidden="false" customHeight="false" outlineLevel="0" collapsed="false">
      <c r="A60" s="32" t="s">
        <v>100</v>
      </c>
      <c r="B60" s="33" t="s">
        <v>74</v>
      </c>
      <c r="C60" s="33"/>
      <c r="D60" s="33"/>
      <c r="E60" s="33"/>
      <c r="F60" s="34" t="s">
        <v>26</v>
      </c>
      <c r="G60" s="108" t="n">
        <f aca="false">G41</f>
        <v>117</v>
      </c>
      <c r="H60" s="208" t="n">
        <f aca="false">H41</f>
        <v>105.2</v>
      </c>
      <c r="I60" s="1"/>
      <c r="J60" s="1"/>
      <c r="K60" s="1"/>
      <c r="L60" s="1"/>
      <c r="M60" s="1"/>
      <c r="N60" s="1"/>
      <c r="O60" s="1"/>
      <c r="P60" s="1"/>
    </row>
    <row r="61" customFormat="false" ht="15" hidden="false" customHeight="false" outlineLevel="0" collapsed="false">
      <c r="A61" s="32" t="s">
        <v>101</v>
      </c>
      <c r="B61" s="33" t="s">
        <v>102</v>
      </c>
      <c r="C61" s="33"/>
      <c r="D61" s="33"/>
      <c r="E61" s="33"/>
      <c r="F61" s="34" t="s">
        <v>26</v>
      </c>
      <c r="G61" s="109" t="n">
        <v>0</v>
      </c>
      <c r="H61" s="228" t="n">
        <v>0</v>
      </c>
      <c r="I61" s="1"/>
      <c r="J61" s="1"/>
      <c r="K61" s="1"/>
      <c r="L61" s="1"/>
      <c r="M61" s="1"/>
      <c r="N61" s="1"/>
      <c r="O61" s="1"/>
      <c r="P61" s="1"/>
    </row>
    <row r="62" customFormat="false" ht="15" hidden="false" customHeight="false" outlineLevel="0" collapsed="false">
      <c r="A62" s="32" t="s">
        <v>103</v>
      </c>
      <c r="B62" s="84" t="s">
        <v>104</v>
      </c>
      <c r="C62" s="84"/>
      <c r="D62" s="84"/>
      <c r="E62" s="84"/>
      <c r="F62" s="85" t="s">
        <v>91</v>
      </c>
      <c r="G62" s="111" t="n">
        <v>0</v>
      </c>
      <c r="H62" s="229" t="n">
        <f aca="false">H61/H60*100</f>
        <v>0</v>
      </c>
      <c r="I62" s="1"/>
      <c r="J62" s="1"/>
      <c r="K62" s="1"/>
      <c r="L62" s="1"/>
      <c r="M62" s="1"/>
      <c r="N62" s="1"/>
      <c r="O62" s="1"/>
      <c r="P62" s="1"/>
    </row>
    <row r="63" customFormat="false" ht="15" hidden="false" customHeight="false" outlineLevel="0" collapsed="false">
      <c r="A63" s="32"/>
      <c r="B63" s="84" t="s">
        <v>105</v>
      </c>
      <c r="C63" s="84"/>
      <c r="D63" s="84"/>
      <c r="E63" s="84"/>
      <c r="F63" s="34" t="s">
        <v>99</v>
      </c>
      <c r="G63" s="111" t="n">
        <f aca="false">G61/G45</f>
        <v>0</v>
      </c>
      <c r="H63" s="229" t="n">
        <f aca="false">H61/H47</f>
        <v>0</v>
      </c>
      <c r="I63" s="1"/>
      <c r="J63" s="1"/>
      <c r="K63" s="1"/>
      <c r="L63" s="1"/>
      <c r="M63" s="1"/>
      <c r="N63" s="1"/>
      <c r="O63" s="1"/>
      <c r="P63" s="1"/>
    </row>
    <row r="64" customFormat="false" ht="15" hidden="false" customHeight="false" outlineLevel="0" collapsed="false">
      <c r="A64" s="32" t="s">
        <v>106</v>
      </c>
      <c r="B64" s="33" t="s">
        <v>107</v>
      </c>
      <c r="C64" s="33"/>
      <c r="D64" s="33"/>
      <c r="E64" s="33"/>
      <c r="F64" s="34" t="s">
        <v>26</v>
      </c>
      <c r="G64" s="69"/>
      <c r="H64" s="230"/>
      <c r="I64" s="1"/>
      <c r="J64" s="1"/>
      <c r="K64" s="1"/>
      <c r="L64" s="1"/>
      <c r="M64" s="1"/>
      <c r="N64" s="1"/>
      <c r="O64" s="1"/>
      <c r="P64" s="1"/>
    </row>
    <row r="65" customFormat="false" ht="15" hidden="false" customHeight="false" outlineLevel="0" collapsed="false">
      <c r="A65" s="32" t="s">
        <v>108</v>
      </c>
      <c r="B65" s="33" t="s">
        <v>109</v>
      </c>
      <c r="C65" s="33"/>
      <c r="D65" s="33"/>
      <c r="E65" s="33"/>
      <c r="F65" s="34" t="s">
        <v>26</v>
      </c>
      <c r="G65" s="108" t="n">
        <v>102.49</v>
      </c>
      <c r="H65" s="208" t="n">
        <v>117.1</v>
      </c>
      <c r="I65" s="1"/>
      <c r="J65" s="1"/>
      <c r="K65" s="1"/>
      <c r="L65" s="1"/>
      <c r="M65" s="1"/>
      <c r="N65" s="1"/>
      <c r="O65" s="1"/>
      <c r="P65" s="1"/>
    </row>
    <row r="66" customFormat="false" ht="15" hidden="false" customHeight="false" outlineLevel="0" collapsed="false">
      <c r="A66" s="83" t="s">
        <v>110</v>
      </c>
      <c r="B66" s="89" t="s">
        <v>111</v>
      </c>
      <c r="C66" s="89"/>
      <c r="D66" s="89"/>
      <c r="E66" s="89"/>
      <c r="F66" s="114" t="s">
        <v>77</v>
      </c>
      <c r="G66" s="115" t="n">
        <v>3.3</v>
      </c>
      <c r="H66" s="231" t="n">
        <f aca="false">H47+H49</f>
        <v>5.8</v>
      </c>
      <c r="I66" s="1"/>
      <c r="J66" s="1"/>
      <c r="K66" s="1"/>
      <c r="L66" s="1"/>
      <c r="M66" s="1"/>
      <c r="N66" s="1"/>
      <c r="O66" s="1"/>
      <c r="P66" s="1"/>
    </row>
    <row r="67" customFormat="false" ht="15" hidden="false" customHeight="false" outlineLevel="0" collapsed="false">
      <c r="A67" s="117" t="s">
        <v>112</v>
      </c>
      <c r="B67" s="28" t="s">
        <v>113</v>
      </c>
      <c r="C67" s="28"/>
      <c r="D67" s="28"/>
      <c r="E67" s="28"/>
      <c r="F67" s="118" t="s">
        <v>114</v>
      </c>
      <c r="G67" s="119" t="n">
        <f aca="false">G65/G66</f>
        <v>31.0575757575758</v>
      </c>
      <c r="H67" s="232" t="n">
        <f aca="false">H65/H66</f>
        <v>20.1896551724138</v>
      </c>
      <c r="I67" s="121"/>
      <c r="J67" s="41"/>
      <c r="K67" s="1"/>
      <c r="L67" s="1"/>
      <c r="M67" s="1"/>
      <c r="N67" s="1"/>
      <c r="O67" s="1"/>
      <c r="P67" s="1"/>
    </row>
    <row r="68" customFormat="false" ht="15" hidden="false" customHeight="false" outlineLevel="0" collapsed="false">
      <c r="A68" s="73" t="s">
        <v>115</v>
      </c>
      <c r="B68" s="74" t="s">
        <v>116</v>
      </c>
      <c r="C68" s="74"/>
      <c r="D68" s="74"/>
      <c r="E68" s="74"/>
      <c r="F68" s="75" t="s">
        <v>114</v>
      </c>
      <c r="G68" s="122" t="n">
        <f aca="false">G67*1.15</f>
        <v>35.7162121212121</v>
      </c>
      <c r="H68" s="218" t="n">
        <f aca="false">H67*1.15</f>
        <v>23.2181034482759</v>
      </c>
      <c r="I68" s="1"/>
      <c r="J68" s="233"/>
      <c r="K68" s="1"/>
      <c r="L68" s="1"/>
      <c r="M68" s="1"/>
      <c r="N68" s="1"/>
      <c r="O68" s="1"/>
      <c r="P68" s="1"/>
    </row>
    <row r="69" customFormat="false" ht="15" hidden="false" customHeight="false" outlineLevel="0" collapsed="false">
      <c r="A69" s="234"/>
      <c r="B69" s="235"/>
      <c r="C69" s="235"/>
      <c r="D69" s="235"/>
      <c r="E69" s="235"/>
      <c r="F69" s="236"/>
      <c r="G69" s="236"/>
      <c r="H69" s="237"/>
      <c r="I69" s="1"/>
      <c r="J69" s="1"/>
      <c r="K69" s="1"/>
      <c r="L69" s="1"/>
      <c r="M69" s="1"/>
      <c r="N69" s="1"/>
      <c r="O69" s="1"/>
      <c r="P69" s="1"/>
    </row>
    <row r="70" customFormat="false" ht="15" hidden="false" customHeight="false" outlineLevel="0" collapsed="false">
      <c r="A70" s="234"/>
      <c r="B70" s="235"/>
      <c r="C70" s="235"/>
      <c r="D70" s="235"/>
      <c r="E70" s="235"/>
      <c r="F70" s="236"/>
      <c r="G70" s="236"/>
      <c r="H70" s="237"/>
      <c r="I70" s="1"/>
      <c r="J70" s="1"/>
      <c r="K70" s="1"/>
      <c r="L70" s="1"/>
      <c r="M70" s="1"/>
      <c r="N70" s="1"/>
      <c r="O70" s="1"/>
      <c r="P70" s="1"/>
    </row>
    <row r="71" customFormat="false" ht="15" hidden="false" customHeight="false" outlineLevel="0" collapsed="false">
      <c r="A71" s="234"/>
      <c r="B71" s="235"/>
      <c r="C71" s="235"/>
      <c r="D71" s="235"/>
      <c r="E71" s="235"/>
      <c r="F71" s="236"/>
      <c r="G71" s="236"/>
      <c r="H71" s="238" t="s">
        <v>180</v>
      </c>
      <c r="I71" s="1"/>
      <c r="J71" s="1"/>
      <c r="K71" s="1"/>
      <c r="L71" s="1"/>
      <c r="M71" s="1"/>
      <c r="N71" s="1"/>
      <c r="O71" s="1"/>
      <c r="P71" s="1"/>
    </row>
    <row r="72" customFormat="false" ht="15" hidden="false" customHeight="false" outlineLevel="0" collapsed="false">
      <c r="A72" s="20" t="s">
        <v>16</v>
      </c>
      <c r="B72" s="101" t="s">
        <v>117</v>
      </c>
      <c r="C72" s="101"/>
      <c r="D72" s="101"/>
      <c r="E72" s="101"/>
      <c r="F72" s="101"/>
      <c r="G72" s="101"/>
      <c r="H72" s="101"/>
      <c r="I72" s="1"/>
      <c r="J72" s="1"/>
      <c r="K72" s="1"/>
      <c r="L72" s="1"/>
      <c r="M72" s="1"/>
      <c r="N72" s="1"/>
      <c r="O72" s="1"/>
      <c r="P72" s="1"/>
    </row>
    <row r="73" customFormat="false" ht="15" hidden="false" customHeight="true" outlineLevel="0" collapsed="false">
      <c r="A73" s="20"/>
      <c r="B73" s="22" t="s">
        <v>96</v>
      </c>
      <c r="C73" s="22"/>
      <c r="D73" s="22"/>
      <c r="E73" s="22"/>
      <c r="F73" s="22" t="s">
        <v>19</v>
      </c>
      <c r="G73" s="239"/>
      <c r="H73" s="226" t="n">
        <f aca="false">H14</f>
        <v>0</v>
      </c>
      <c r="I73" s="1"/>
      <c r="J73" s="1"/>
      <c r="K73" s="1"/>
      <c r="L73" s="1"/>
      <c r="M73" s="1"/>
      <c r="N73" s="1"/>
      <c r="O73" s="1"/>
      <c r="P73" s="1"/>
    </row>
    <row r="74" customFormat="false" ht="15" hidden="false" customHeight="false" outlineLevel="0" collapsed="false">
      <c r="A74" s="20"/>
      <c r="B74" s="22"/>
      <c r="C74" s="22"/>
      <c r="D74" s="22"/>
      <c r="E74" s="22"/>
      <c r="F74" s="22"/>
      <c r="G74" s="202" t="n">
        <f aca="false">G14</f>
        <v>0</v>
      </c>
      <c r="H74" s="226"/>
      <c r="I74" s="1"/>
      <c r="J74" s="1"/>
      <c r="K74" s="1"/>
      <c r="L74" s="1"/>
      <c r="M74" s="1"/>
      <c r="N74" s="1"/>
      <c r="O74" s="1"/>
      <c r="P74" s="1"/>
    </row>
    <row r="75" customFormat="false" ht="15" hidden="false" customHeight="false" outlineLevel="0" collapsed="false">
      <c r="A75" s="24" t="s">
        <v>22</v>
      </c>
      <c r="B75" s="25" t="n">
        <v>2</v>
      </c>
      <c r="C75" s="25"/>
      <c r="D75" s="25"/>
      <c r="E75" s="25"/>
      <c r="F75" s="25" t="s">
        <v>23</v>
      </c>
      <c r="G75" s="25" t="n">
        <v>3</v>
      </c>
      <c r="H75" s="204" t="n">
        <v>4</v>
      </c>
      <c r="I75" s="1"/>
      <c r="J75" s="1"/>
      <c r="K75" s="1"/>
      <c r="L75" s="1"/>
      <c r="M75" s="1"/>
      <c r="N75" s="1"/>
      <c r="O75" s="1"/>
      <c r="P75" s="1"/>
    </row>
    <row r="76" customFormat="false" ht="15" hidden="false" customHeight="false" outlineLevel="0" collapsed="false">
      <c r="A76" s="240" t="s">
        <v>119</v>
      </c>
      <c r="B76" s="80" t="s">
        <v>120</v>
      </c>
      <c r="C76" s="80"/>
      <c r="D76" s="80"/>
      <c r="E76" s="80"/>
      <c r="F76" s="105" t="s">
        <v>26</v>
      </c>
      <c r="G76" s="136" t="n">
        <v>0</v>
      </c>
      <c r="H76" s="241" t="n">
        <v>0</v>
      </c>
      <c r="I76" s="41"/>
      <c r="J76" s="1"/>
      <c r="K76" s="1"/>
      <c r="L76" s="1"/>
      <c r="M76" s="1"/>
      <c r="N76" s="1"/>
      <c r="O76" s="1"/>
      <c r="P76" s="1"/>
    </row>
    <row r="77" customFormat="false" ht="15" hidden="false" customHeight="false" outlineLevel="0" collapsed="false">
      <c r="A77" s="32" t="s">
        <v>121</v>
      </c>
      <c r="B77" s="33" t="s">
        <v>122</v>
      </c>
      <c r="C77" s="33"/>
      <c r="D77" s="33"/>
      <c r="E77" s="33"/>
      <c r="F77" s="34" t="s">
        <v>91</v>
      </c>
      <c r="G77" s="109" t="n">
        <v>0</v>
      </c>
      <c r="H77" s="228" t="n">
        <v>0</v>
      </c>
      <c r="I77" s="1"/>
      <c r="J77" s="1"/>
      <c r="K77" s="1"/>
      <c r="L77" s="1"/>
      <c r="M77" s="1"/>
      <c r="N77" s="1"/>
      <c r="O77" s="1"/>
      <c r="P77" s="1"/>
    </row>
    <row r="78" customFormat="false" ht="15" hidden="false" customHeight="false" outlineLevel="0" collapsed="false">
      <c r="A78" s="32" t="s">
        <v>123</v>
      </c>
      <c r="B78" s="33" t="s">
        <v>124</v>
      </c>
      <c r="C78" s="33"/>
      <c r="D78" s="33"/>
      <c r="E78" s="33"/>
      <c r="F78" s="34" t="s">
        <v>26</v>
      </c>
      <c r="G78" s="140" t="n">
        <v>102.49</v>
      </c>
      <c r="H78" s="208" t="n">
        <v>117.1</v>
      </c>
      <c r="I78" s="41"/>
      <c r="J78" s="1"/>
      <c r="K78" s="1"/>
      <c r="L78" s="1"/>
      <c r="M78" s="1"/>
      <c r="N78" s="1"/>
      <c r="O78" s="1"/>
      <c r="P78" s="1"/>
    </row>
    <row r="79" customFormat="false" ht="15" hidden="false" customHeight="false" outlineLevel="0" collapsed="false">
      <c r="A79" s="32" t="s">
        <v>125</v>
      </c>
      <c r="B79" s="33" t="s">
        <v>126</v>
      </c>
      <c r="C79" s="33"/>
      <c r="D79" s="33"/>
      <c r="E79" s="33"/>
      <c r="F79" s="34" t="s">
        <v>26</v>
      </c>
      <c r="G79" s="140" t="n">
        <v>117</v>
      </c>
      <c r="H79" s="208" t="n">
        <v>105.2</v>
      </c>
      <c r="I79" s="1"/>
      <c r="J79" s="1"/>
      <c r="K79" s="1"/>
      <c r="L79" s="1"/>
      <c r="M79" s="1"/>
      <c r="N79" s="1"/>
      <c r="O79" s="1"/>
      <c r="P79" s="1"/>
    </row>
    <row r="80" customFormat="false" ht="15" hidden="false" customHeight="false" outlineLevel="0" collapsed="false">
      <c r="A80" s="83" t="s">
        <v>127</v>
      </c>
      <c r="B80" s="89" t="s">
        <v>128</v>
      </c>
      <c r="C80" s="89"/>
      <c r="D80" s="89"/>
      <c r="E80" s="89"/>
      <c r="F80" s="114" t="s">
        <v>26</v>
      </c>
      <c r="G80" s="143" t="n">
        <v>0</v>
      </c>
      <c r="H80" s="231" t="n">
        <v>0</v>
      </c>
      <c r="I80" s="41"/>
      <c r="J80" s="1"/>
      <c r="K80" s="1"/>
      <c r="L80" s="1"/>
      <c r="M80" s="1"/>
      <c r="N80" s="1"/>
      <c r="O80" s="1"/>
      <c r="P80" s="1"/>
    </row>
    <row r="81" customFormat="false" ht="15" hidden="false" customHeight="false" outlineLevel="0" collapsed="false">
      <c r="A81" s="117" t="s">
        <v>129</v>
      </c>
      <c r="B81" s="28" t="s">
        <v>130</v>
      </c>
      <c r="C81" s="28"/>
      <c r="D81" s="28"/>
      <c r="E81" s="28"/>
      <c r="F81" s="118" t="s">
        <v>114</v>
      </c>
      <c r="G81" s="146" t="n">
        <f aca="false">G78/G66</f>
        <v>31.0575757575758</v>
      </c>
      <c r="H81" s="232" t="n">
        <f aca="false">H78/H66</f>
        <v>20.1896551724138</v>
      </c>
      <c r="I81" s="1"/>
      <c r="J81" s="1"/>
      <c r="K81" s="1"/>
      <c r="L81" s="1"/>
      <c r="M81" s="1"/>
      <c r="N81" s="1"/>
      <c r="O81" s="1"/>
      <c r="P81" s="1"/>
    </row>
    <row r="82" customFormat="false" ht="15" hidden="false" customHeight="false" outlineLevel="0" collapsed="false">
      <c r="A82" s="73" t="s">
        <v>131</v>
      </c>
      <c r="B82" s="74" t="s">
        <v>132</v>
      </c>
      <c r="C82" s="74"/>
      <c r="D82" s="74"/>
      <c r="E82" s="74"/>
      <c r="F82" s="75" t="s">
        <v>114</v>
      </c>
      <c r="G82" s="242" t="n">
        <f aca="false">G81*1.15</f>
        <v>35.7162121212121</v>
      </c>
      <c r="H82" s="218" t="n">
        <f aca="false">H81*1.15</f>
        <v>23.2181034482759</v>
      </c>
      <c r="I82" s="1"/>
      <c r="J82" s="1"/>
      <c r="K82" s="1"/>
      <c r="L82" s="1"/>
      <c r="M82" s="1"/>
      <c r="N82" s="1"/>
      <c r="O82" s="1"/>
      <c r="P82" s="1"/>
    </row>
    <row r="83" customFormat="false" ht="15" hidden="false" customHeight="false" outlineLevel="0" collapsed="false">
      <c r="A83" s="219" t="s">
        <v>16</v>
      </c>
      <c r="B83" s="101" t="s">
        <v>133</v>
      </c>
      <c r="C83" s="101"/>
      <c r="D83" s="101"/>
      <c r="E83" s="101"/>
      <c r="F83" s="101"/>
      <c r="G83" s="101"/>
      <c r="H83" s="101"/>
      <c r="I83" s="1"/>
      <c r="J83" s="1"/>
      <c r="K83" s="1"/>
      <c r="L83" s="1"/>
      <c r="M83" s="1"/>
      <c r="N83" s="1"/>
      <c r="O83" s="1"/>
      <c r="P83" s="1"/>
    </row>
    <row r="84" customFormat="false" ht="15" hidden="false" customHeight="false" outlineLevel="0" collapsed="false">
      <c r="A84" s="219"/>
      <c r="B84" s="34" t="s">
        <v>134</v>
      </c>
      <c r="C84" s="34" t="s">
        <v>135</v>
      </c>
      <c r="D84" s="34"/>
      <c r="E84" s="34"/>
      <c r="F84" s="155" t="s">
        <v>136</v>
      </c>
      <c r="G84" s="155"/>
      <c r="H84" s="155"/>
      <c r="I84" s="1"/>
      <c r="J84" s="1"/>
      <c r="K84" s="1"/>
      <c r="L84" s="1"/>
      <c r="M84" s="1"/>
      <c r="N84" s="1"/>
      <c r="O84" s="1"/>
      <c r="P84" s="1"/>
    </row>
    <row r="85" customFormat="false" ht="15" hidden="false" customHeight="false" outlineLevel="0" collapsed="false">
      <c r="A85" s="219"/>
      <c r="B85" s="38" t="s">
        <v>139</v>
      </c>
      <c r="C85" s="38" t="s">
        <v>179</v>
      </c>
      <c r="D85" s="38" t="s">
        <v>138</v>
      </c>
      <c r="E85" s="38" t="s">
        <v>142</v>
      </c>
      <c r="F85" s="38" t="s">
        <v>143</v>
      </c>
      <c r="G85" s="38" t="s">
        <v>20</v>
      </c>
      <c r="H85" s="243"/>
      <c r="I85" s="1"/>
      <c r="J85" s="1"/>
      <c r="K85" s="1"/>
      <c r="L85" s="1"/>
      <c r="M85" s="1"/>
      <c r="N85" s="1"/>
      <c r="O85" s="1"/>
      <c r="P85" s="1"/>
    </row>
    <row r="86" customFormat="false" ht="15" hidden="false" customHeight="false" outlineLevel="0" collapsed="false">
      <c r="A86" s="32" t="s">
        <v>144</v>
      </c>
      <c r="B86" s="160" t="s">
        <v>145</v>
      </c>
      <c r="C86" s="161" t="n">
        <v>0</v>
      </c>
      <c r="D86" s="161" t="n">
        <v>0</v>
      </c>
      <c r="E86" s="161" t="n">
        <v>0</v>
      </c>
      <c r="F86" s="162" t="n">
        <f aca="false">G86+H86</f>
        <v>0</v>
      </c>
      <c r="G86" s="162" t="n">
        <v>0</v>
      </c>
      <c r="H86" s="163" t="n">
        <f aca="false">C86*E86</f>
        <v>0</v>
      </c>
      <c r="I86" s="1"/>
      <c r="J86" s="1"/>
      <c r="K86" s="1"/>
      <c r="L86" s="1"/>
      <c r="M86" s="1"/>
      <c r="N86" s="1"/>
      <c r="O86" s="1"/>
      <c r="P86" s="1"/>
    </row>
    <row r="87" customFormat="false" ht="15" hidden="false" customHeight="false" outlineLevel="0" collapsed="false">
      <c r="A87" s="32"/>
      <c r="B87" s="160"/>
      <c r="C87" s="161" t="n">
        <v>0</v>
      </c>
      <c r="D87" s="161"/>
      <c r="E87" s="161" t="n">
        <v>0</v>
      </c>
      <c r="F87" s="162" t="n">
        <f aca="false">G87+H87</f>
        <v>0</v>
      </c>
      <c r="G87" s="162" t="n">
        <f aca="false">C87*D87</f>
        <v>0</v>
      </c>
      <c r="H87" s="163" t="n">
        <f aca="false">C87*E87</f>
        <v>0</v>
      </c>
      <c r="I87" s="1"/>
      <c r="J87" s="1"/>
      <c r="K87" s="1"/>
      <c r="L87" s="1"/>
      <c r="M87" s="1"/>
      <c r="N87" s="1"/>
      <c r="O87" s="1"/>
      <c r="P87" s="1"/>
    </row>
    <row r="88" customFormat="false" ht="15" hidden="false" customHeight="false" outlineLevel="0" collapsed="false">
      <c r="A88" s="32" t="s">
        <v>146</v>
      </c>
      <c r="B88" s="160" t="s">
        <v>147</v>
      </c>
      <c r="C88" s="161"/>
      <c r="D88" s="161"/>
      <c r="E88" s="161"/>
      <c r="F88" s="162" t="n">
        <f aca="false">G88+H88</f>
        <v>0</v>
      </c>
      <c r="G88" s="162" t="n">
        <f aca="false">C88*D88</f>
        <v>0</v>
      </c>
      <c r="H88" s="163" t="n">
        <f aca="false">C88*E88</f>
        <v>0</v>
      </c>
      <c r="I88" s="1"/>
      <c r="J88" s="1"/>
      <c r="K88" s="1"/>
      <c r="L88" s="1"/>
      <c r="M88" s="1"/>
      <c r="N88" s="1"/>
      <c r="O88" s="1"/>
      <c r="P88" s="1"/>
    </row>
    <row r="89" customFormat="false" ht="15" hidden="false" customHeight="false" outlineLevel="0" collapsed="false">
      <c r="A89" s="32"/>
      <c r="B89" s="160"/>
      <c r="C89" s="161"/>
      <c r="D89" s="161"/>
      <c r="E89" s="161"/>
      <c r="F89" s="162" t="n">
        <f aca="false">G89+H89</f>
        <v>0</v>
      </c>
      <c r="G89" s="162" t="n">
        <f aca="false">C89*D89</f>
        <v>0</v>
      </c>
      <c r="H89" s="163" t="n">
        <f aca="false">C89*E89</f>
        <v>0</v>
      </c>
      <c r="I89" s="1"/>
      <c r="J89" s="1"/>
      <c r="K89" s="1"/>
      <c r="L89" s="1"/>
      <c r="M89" s="1"/>
      <c r="N89" s="1"/>
      <c r="O89" s="1"/>
      <c r="P89" s="1"/>
    </row>
    <row r="90" customFormat="false" ht="15" hidden="false" customHeight="false" outlineLevel="0" collapsed="false">
      <c r="A90" s="32" t="s">
        <v>148</v>
      </c>
      <c r="B90" s="160"/>
      <c r="C90" s="161"/>
      <c r="D90" s="161"/>
      <c r="E90" s="161"/>
      <c r="F90" s="162" t="n">
        <f aca="false">G90+H90</f>
        <v>0</v>
      </c>
      <c r="G90" s="162" t="n">
        <f aca="false">C90*D90</f>
        <v>0</v>
      </c>
      <c r="H90" s="163" t="n">
        <f aca="false">C90*E90</f>
        <v>0</v>
      </c>
      <c r="I90" s="1"/>
      <c r="J90" s="1"/>
      <c r="K90" s="1"/>
      <c r="L90" s="1"/>
      <c r="M90" s="1"/>
      <c r="N90" s="1"/>
      <c r="O90" s="1"/>
      <c r="P90" s="1"/>
    </row>
    <row r="91" customFormat="false" ht="15" hidden="false" customHeight="false" outlineLevel="0" collapsed="false">
      <c r="A91" s="32"/>
      <c r="B91" s="160"/>
      <c r="C91" s="161"/>
      <c r="D91" s="161"/>
      <c r="E91" s="161"/>
      <c r="F91" s="162" t="n">
        <f aca="false">G91+H91</f>
        <v>0</v>
      </c>
      <c r="G91" s="162" t="n">
        <f aca="false">C91*D91</f>
        <v>0</v>
      </c>
      <c r="H91" s="163" t="n">
        <f aca="false">C91*E91</f>
        <v>0</v>
      </c>
      <c r="I91" s="1"/>
      <c r="J91" s="1"/>
      <c r="K91" s="1"/>
      <c r="L91" s="1"/>
      <c r="M91" s="1"/>
      <c r="N91" s="1"/>
      <c r="O91" s="1"/>
      <c r="P91" s="1"/>
    </row>
    <row r="92" customFormat="false" ht="15" hidden="false" customHeight="false" outlineLevel="0" collapsed="false">
      <c r="A92" s="164"/>
      <c r="B92" s="165" t="s">
        <v>150</v>
      </c>
      <c r="C92" s="166" t="n">
        <f aca="false">C86+C87+C88+C89+C90+C91</f>
        <v>0</v>
      </c>
      <c r="D92" s="167" t="s">
        <v>78</v>
      </c>
      <c r="E92" s="167" t="s">
        <v>78</v>
      </c>
      <c r="F92" s="167" t="s">
        <v>78</v>
      </c>
      <c r="G92" s="167" t="n">
        <f aca="false">SUM(G86:G91)</f>
        <v>0</v>
      </c>
      <c r="H92" s="169" t="n">
        <f aca="false">SUM(H86:H91)</f>
        <v>0</v>
      </c>
      <c r="I92" s="1"/>
      <c r="J92" s="1"/>
      <c r="K92" s="1"/>
      <c r="L92" s="1"/>
      <c r="M92" s="1"/>
      <c r="N92" s="1"/>
      <c r="O92" s="1"/>
      <c r="P92" s="1"/>
    </row>
    <row r="93" customFormat="false" ht="15" hidden="false" customHeight="false" outlineLevel="0" collapsed="false">
      <c r="A93" s="193"/>
      <c r="B93" s="193"/>
      <c r="C93" s="193"/>
      <c r="D93" s="193"/>
      <c r="E93" s="193"/>
      <c r="F93" s="193"/>
      <c r="G93" s="193"/>
      <c r="H93" s="193"/>
      <c r="I93" s="1"/>
      <c r="J93" s="1"/>
      <c r="K93" s="1"/>
      <c r="L93" s="1"/>
      <c r="M93" s="1"/>
      <c r="N93" s="1"/>
      <c r="O93" s="1"/>
      <c r="P93" s="1"/>
    </row>
    <row r="94" customFormat="false" ht="15" hidden="false" customHeight="false" outlineLevel="0" collapsed="false">
      <c r="A94" s="244" t="s">
        <v>181</v>
      </c>
      <c r="B94" s="244"/>
      <c r="C94" s="244"/>
      <c r="D94" s="245"/>
      <c r="E94" s="245"/>
      <c r="F94" s="245"/>
      <c r="G94" s="245"/>
      <c r="H94" s="245"/>
      <c r="I94" s="1"/>
      <c r="J94" s="1"/>
      <c r="K94" s="1"/>
      <c r="L94" s="1"/>
      <c r="M94" s="1"/>
      <c r="N94" s="1"/>
      <c r="O94" s="1"/>
      <c r="P94" s="1"/>
    </row>
    <row r="95" customFormat="false" ht="15" hidden="false" customHeight="false" outlineLevel="0" collapsed="false">
      <c r="A95" s="246" t="s">
        <v>182</v>
      </c>
      <c r="B95" s="246"/>
      <c r="C95" s="246"/>
      <c r="D95" s="247"/>
      <c r="E95" s="247"/>
      <c r="F95" s="247"/>
      <c r="G95" s="247"/>
      <c r="H95" s="247"/>
      <c r="I95" s="1"/>
      <c r="J95" s="1"/>
      <c r="K95" s="1"/>
      <c r="L95" s="1"/>
      <c r="M95" s="1"/>
      <c r="N95" s="1"/>
      <c r="O95" s="1"/>
      <c r="P95" s="1"/>
    </row>
    <row r="96" customFormat="false" ht="15" hidden="false" customHeight="false" outlineLevel="0" collapsed="false">
      <c r="A96" s="246" t="s">
        <v>183</v>
      </c>
      <c r="B96" s="246"/>
      <c r="C96" s="246"/>
      <c r="D96" s="248"/>
      <c r="E96" s="248"/>
      <c r="F96" s="248"/>
      <c r="G96" s="248"/>
      <c r="H96" s="248"/>
      <c r="I96" s="1"/>
      <c r="J96" s="1"/>
      <c r="K96" s="1"/>
      <c r="L96" s="1"/>
      <c r="M96" s="1"/>
      <c r="N96" s="1"/>
      <c r="O96" s="1"/>
      <c r="P96" s="1"/>
    </row>
    <row r="97" customFormat="false" ht="15" hidden="false" customHeight="false" outlineLevel="0" collapsed="false">
      <c r="A97" s="246" t="s">
        <v>184</v>
      </c>
      <c r="B97" s="246"/>
      <c r="C97" s="246"/>
      <c r="D97" s="249"/>
      <c r="E97" s="249"/>
      <c r="F97" s="249"/>
      <c r="G97" s="249"/>
      <c r="H97" s="249"/>
      <c r="I97" s="1"/>
      <c r="J97" s="1"/>
      <c r="K97" s="1"/>
      <c r="L97" s="1"/>
      <c r="M97" s="1"/>
      <c r="N97" s="1"/>
      <c r="O97" s="1"/>
      <c r="P97" s="1"/>
    </row>
    <row r="98" customFormat="false" ht="15" hidden="false" customHeight="false" outlineLevel="0" collapsed="false">
      <c r="A98" s="246" t="s">
        <v>185</v>
      </c>
      <c r="B98" s="246"/>
      <c r="C98" s="246"/>
      <c r="D98" s="250"/>
      <c r="E98" s="250"/>
      <c r="F98" s="250"/>
      <c r="G98" s="250"/>
      <c r="H98" s="250"/>
      <c r="I98" s="1"/>
      <c r="J98" s="1"/>
      <c r="K98" s="1"/>
      <c r="L98" s="1"/>
      <c r="M98" s="1"/>
      <c r="N98" s="1"/>
      <c r="O98" s="1"/>
      <c r="P98" s="1"/>
    </row>
    <row r="99" customFormat="false" ht="15" hidden="false" customHeight="false" outlineLevel="0" collapsed="false">
      <c r="A99" s="251" t="s">
        <v>186</v>
      </c>
      <c r="B99" s="251"/>
      <c r="C99" s="251"/>
      <c r="D99" s="252"/>
      <c r="E99" s="252"/>
      <c r="F99" s="252"/>
      <c r="G99" s="252"/>
      <c r="H99" s="252"/>
      <c r="I99" s="1"/>
      <c r="J99" s="1"/>
      <c r="K99" s="1"/>
      <c r="L99" s="1"/>
      <c r="M99" s="1"/>
      <c r="N99" s="1"/>
      <c r="O99" s="1"/>
      <c r="P99" s="1"/>
    </row>
  </sheetData>
  <mergeCells count="111">
    <mergeCell ref="A2:H2"/>
    <mergeCell ref="B4:D4"/>
    <mergeCell ref="E4:H5"/>
    <mergeCell ref="B5:D5"/>
    <mergeCell ref="B6:D6"/>
    <mergeCell ref="E6:H6"/>
    <mergeCell ref="B7:D7"/>
    <mergeCell ref="E7:H7"/>
    <mergeCell ref="B8:D8"/>
    <mergeCell ref="E8:H8"/>
    <mergeCell ref="A9:A10"/>
    <mergeCell ref="B9:D10"/>
    <mergeCell ref="E9:F9"/>
    <mergeCell ref="G9:H9"/>
    <mergeCell ref="E10:F10"/>
    <mergeCell ref="G10:H10"/>
    <mergeCell ref="A13:A15"/>
    <mergeCell ref="B13:H13"/>
    <mergeCell ref="B14:E15"/>
    <mergeCell ref="F14:F15"/>
    <mergeCell ref="G14:G15"/>
    <mergeCell ref="H14:H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A55:A57"/>
    <mergeCell ref="B55:H55"/>
    <mergeCell ref="B56:E57"/>
    <mergeCell ref="F56:F57"/>
    <mergeCell ref="G56:G57"/>
    <mergeCell ref="H56:H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A72:A74"/>
    <mergeCell ref="B72:H72"/>
    <mergeCell ref="B73:E74"/>
    <mergeCell ref="F73:F74"/>
    <mergeCell ref="H73:H74"/>
    <mergeCell ref="B75:E75"/>
    <mergeCell ref="B76:E76"/>
    <mergeCell ref="B77:E77"/>
    <mergeCell ref="B78:E78"/>
    <mergeCell ref="B79:E79"/>
    <mergeCell ref="B80:E80"/>
    <mergeCell ref="B81:E81"/>
    <mergeCell ref="B82:E82"/>
    <mergeCell ref="A83:A85"/>
    <mergeCell ref="B83:H83"/>
    <mergeCell ref="C84:E84"/>
    <mergeCell ref="F84:H84"/>
    <mergeCell ref="A86:A87"/>
    <mergeCell ref="B86:B87"/>
    <mergeCell ref="A88:A89"/>
    <mergeCell ref="B88:B89"/>
    <mergeCell ref="A90:A91"/>
    <mergeCell ref="B90:B91"/>
    <mergeCell ref="A94:C94"/>
    <mergeCell ref="D94:H94"/>
    <mergeCell ref="A95:C95"/>
    <mergeCell ref="D95:H95"/>
    <mergeCell ref="A96:C96"/>
    <mergeCell ref="D96:H96"/>
    <mergeCell ref="A97:C97"/>
    <mergeCell ref="D97:H97"/>
    <mergeCell ref="A98:C98"/>
    <mergeCell ref="D98:H98"/>
    <mergeCell ref="A99:C99"/>
    <mergeCell ref="D99:H99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100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I85" activeCellId="0" sqref="I85"/>
    </sheetView>
  </sheetViews>
  <sheetFormatPr defaultRowHeight="13.8"/>
  <cols>
    <col collapsed="false" hidden="false" max="1" min="1" style="0" width="6.85714285714286"/>
    <col collapsed="false" hidden="false" max="4" min="2" style="0" width="12.7091836734694"/>
    <col collapsed="false" hidden="false" max="6" min="5" style="0" width="13.7040816326531"/>
    <col collapsed="false" hidden="false" max="7" min="7" style="0" width="17.4234693877551"/>
    <col collapsed="false" hidden="false" max="8" min="8" style="0" width="18.1887755102041"/>
    <col collapsed="false" hidden="false" max="10" min="9" style="0" width="11.4183673469388"/>
    <col collapsed="false" hidden="false" max="1025" min="11" style="0" width="8.72959183673469"/>
  </cols>
  <sheetData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customFormat="false" ht="15" hidden="false" customHeight="false" outlineLevel="0" collapsed="false">
      <c r="A3" s="196" t="s">
        <v>165</v>
      </c>
      <c r="B3" s="196"/>
      <c r="C3" s="196"/>
      <c r="D3" s="196"/>
      <c r="E3" s="196"/>
      <c r="F3" s="196"/>
      <c r="G3" s="196"/>
      <c r="H3" s="196"/>
      <c r="I3" s="1"/>
      <c r="J3" s="1"/>
      <c r="K3" s="1"/>
      <c r="L3" s="1"/>
      <c r="M3" s="1"/>
      <c r="N3" s="1"/>
      <c r="O3" s="1"/>
      <c r="P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customFormat="false" ht="13.8" hidden="false" customHeight="true" outlineLevel="0" collapsed="false">
      <c r="A5" s="3" t="s">
        <v>1</v>
      </c>
      <c r="B5" s="4" t="s">
        <v>166</v>
      </c>
      <c r="C5" s="4"/>
      <c r="D5" s="4"/>
      <c r="E5" s="197" t="s">
        <v>187</v>
      </c>
      <c r="F5" s="197"/>
      <c r="G5" s="197"/>
      <c r="H5" s="197"/>
      <c r="I5" s="1"/>
      <c r="J5" s="1"/>
      <c r="K5" s="1"/>
      <c r="L5" s="1"/>
      <c r="M5" s="1"/>
      <c r="N5" s="1"/>
      <c r="O5" s="1"/>
      <c r="P5" s="1"/>
    </row>
    <row r="6" customFormat="false" ht="13.8" hidden="false" customHeight="false" outlineLevel="0" collapsed="false">
      <c r="A6" s="6" t="s">
        <v>4</v>
      </c>
      <c r="B6" s="7" t="s">
        <v>5</v>
      </c>
      <c r="C6" s="7"/>
      <c r="D6" s="7"/>
      <c r="E6" s="197"/>
      <c r="F6" s="197"/>
      <c r="G6" s="197"/>
      <c r="H6" s="197"/>
      <c r="I6" s="1"/>
      <c r="J6" s="1"/>
      <c r="K6" s="1"/>
      <c r="L6" s="1"/>
      <c r="M6" s="1"/>
      <c r="N6" s="1"/>
      <c r="O6" s="1"/>
      <c r="P6" s="1"/>
    </row>
    <row r="7" customFormat="false" ht="13.8" hidden="false" customHeight="false" outlineLevel="0" collapsed="false">
      <c r="A7" s="6" t="s">
        <v>6</v>
      </c>
      <c r="B7" s="7" t="s">
        <v>7</v>
      </c>
      <c r="C7" s="7"/>
      <c r="D7" s="7"/>
      <c r="E7" s="9" t="s">
        <v>187</v>
      </c>
      <c r="F7" s="9"/>
      <c r="G7" s="9"/>
      <c r="H7" s="9"/>
      <c r="I7" s="1"/>
      <c r="J7" s="1"/>
      <c r="K7" s="1"/>
      <c r="L7" s="1"/>
      <c r="M7" s="1"/>
      <c r="N7" s="1"/>
      <c r="O7" s="1"/>
      <c r="P7" s="1"/>
    </row>
    <row r="8" customFormat="false" ht="13.8" hidden="false" customHeight="false" outlineLevel="0" collapsed="false">
      <c r="A8" s="6" t="s">
        <v>8</v>
      </c>
      <c r="B8" s="7" t="s">
        <v>9</v>
      </c>
      <c r="C8" s="7"/>
      <c r="D8" s="7"/>
      <c r="E8" s="9" t="s">
        <v>168</v>
      </c>
      <c r="F8" s="9"/>
      <c r="G8" s="9"/>
      <c r="H8" s="9"/>
      <c r="I8" s="1"/>
      <c r="J8" s="1"/>
      <c r="K8" s="1"/>
      <c r="L8" s="1"/>
      <c r="M8" s="1"/>
      <c r="N8" s="1"/>
      <c r="O8" s="1"/>
      <c r="P8" s="1"/>
    </row>
    <row r="9" customFormat="false" ht="13.8" hidden="false" customHeight="false" outlineLevel="0" collapsed="false">
      <c r="A9" s="6" t="s">
        <v>10</v>
      </c>
      <c r="B9" s="7" t="s">
        <v>11</v>
      </c>
      <c r="C9" s="7"/>
      <c r="D9" s="7"/>
      <c r="E9" s="14" t="n">
        <v>1</v>
      </c>
      <c r="F9" s="14"/>
      <c r="G9" s="14"/>
      <c r="H9" s="14"/>
      <c r="I9" s="1"/>
      <c r="J9" s="1"/>
      <c r="K9" s="1"/>
      <c r="L9" s="1"/>
      <c r="M9" s="1"/>
      <c r="N9" s="1"/>
      <c r="O9" s="1"/>
      <c r="P9" s="1"/>
    </row>
    <row r="10" customFormat="false" ht="13.8" hidden="false" customHeight="false" outlineLevel="0" collapsed="false">
      <c r="A10" s="11" t="s">
        <v>13</v>
      </c>
      <c r="B10" s="12" t="s">
        <v>169</v>
      </c>
      <c r="C10" s="12"/>
      <c r="D10" s="12"/>
      <c r="E10" s="13"/>
      <c r="F10" s="13"/>
      <c r="G10" s="14"/>
      <c r="H10" s="14"/>
      <c r="I10" s="1"/>
      <c r="J10" s="1"/>
      <c r="K10" s="1"/>
      <c r="L10" s="1"/>
      <c r="M10" s="1"/>
      <c r="N10" s="1"/>
      <c r="O10" s="1"/>
      <c r="P10" s="1"/>
    </row>
    <row r="11" customFormat="false" ht="13.8" hidden="false" customHeight="false" outlineLevel="0" collapsed="false">
      <c r="A11" s="11"/>
      <c r="B11" s="12"/>
      <c r="C11" s="12"/>
      <c r="D11" s="12"/>
      <c r="E11" s="198"/>
      <c r="F11" s="198"/>
      <c r="G11" s="199"/>
      <c r="H11" s="199"/>
      <c r="I11" s="1"/>
      <c r="J11" s="1"/>
      <c r="K11" s="1"/>
      <c r="L11" s="1"/>
      <c r="M11" s="1"/>
      <c r="N11" s="1"/>
      <c r="O11" s="1"/>
      <c r="P11" s="1"/>
    </row>
    <row r="12" customFormat="false" ht="13.8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customFormat="false" ht="13.8" hidden="false" customHeight="false" outlineLevel="0" collapsed="false">
      <c r="A13" s="253"/>
      <c r="B13" s="254"/>
      <c r="C13" s="254"/>
      <c r="D13" s="254"/>
      <c r="E13" s="254"/>
      <c r="F13" s="253"/>
      <c r="G13" s="253"/>
      <c r="H13" s="255" t="s">
        <v>15</v>
      </c>
      <c r="I13" s="1"/>
      <c r="J13" s="1"/>
      <c r="K13" s="1"/>
      <c r="L13" s="1"/>
      <c r="M13" s="1"/>
      <c r="N13" s="1"/>
      <c r="O13" s="1"/>
      <c r="P13" s="1"/>
    </row>
    <row r="14" customFormat="false" ht="13.8" hidden="false" customHeight="false" outlineLevel="0" collapsed="false">
      <c r="A14" s="256" t="s">
        <v>16</v>
      </c>
      <c r="B14" s="257" t="s">
        <v>170</v>
      </c>
      <c r="C14" s="257"/>
      <c r="D14" s="257"/>
      <c r="E14" s="257"/>
      <c r="F14" s="257"/>
      <c r="G14" s="257"/>
      <c r="H14" s="257"/>
      <c r="I14" s="1"/>
      <c r="J14" s="1"/>
      <c r="K14" s="1"/>
      <c r="L14" s="1"/>
      <c r="M14" s="1"/>
      <c r="N14" s="1"/>
      <c r="O14" s="1"/>
      <c r="P14" s="1"/>
    </row>
    <row r="15" customFormat="false" ht="15" hidden="false" customHeight="true" outlineLevel="0" collapsed="false">
      <c r="A15" s="256"/>
      <c r="B15" s="258" t="s">
        <v>18</v>
      </c>
      <c r="C15" s="258"/>
      <c r="D15" s="258"/>
      <c r="E15" s="258"/>
      <c r="F15" s="258" t="s">
        <v>19</v>
      </c>
      <c r="G15" s="259" t="s">
        <v>20</v>
      </c>
      <c r="H15" s="260" t="s">
        <v>21</v>
      </c>
      <c r="I15" s="1"/>
      <c r="J15" s="1"/>
      <c r="K15" s="1"/>
      <c r="L15" s="1"/>
      <c r="M15" s="1"/>
      <c r="N15" s="1"/>
      <c r="O15" s="1"/>
      <c r="P15" s="1"/>
    </row>
    <row r="16" customFormat="false" ht="13.8" hidden="false" customHeight="false" outlineLevel="0" collapsed="false">
      <c r="A16" s="256"/>
      <c r="B16" s="258"/>
      <c r="C16" s="258"/>
      <c r="D16" s="258"/>
      <c r="E16" s="258"/>
      <c r="F16" s="258"/>
      <c r="G16" s="259"/>
      <c r="H16" s="260"/>
      <c r="I16" s="1"/>
      <c r="J16" s="1"/>
      <c r="K16" s="1"/>
      <c r="L16" s="1"/>
      <c r="M16" s="1"/>
      <c r="N16" s="1"/>
      <c r="O16" s="1"/>
      <c r="P16" s="1"/>
    </row>
    <row r="17" customFormat="false" ht="13.8" hidden="false" customHeight="false" outlineLevel="0" collapsed="false">
      <c r="A17" s="261" t="s">
        <v>22</v>
      </c>
      <c r="B17" s="262" t="n">
        <v>2</v>
      </c>
      <c r="C17" s="262"/>
      <c r="D17" s="262"/>
      <c r="E17" s="262"/>
      <c r="F17" s="262" t="s">
        <v>23</v>
      </c>
      <c r="G17" s="262" t="n">
        <v>3</v>
      </c>
      <c r="H17" s="263" t="n">
        <v>4</v>
      </c>
      <c r="I17" s="1"/>
      <c r="J17" s="1"/>
      <c r="K17" s="1"/>
      <c r="L17" s="1"/>
      <c r="M17" s="1"/>
      <c r="N17" s="1"/>
      <c r="O17" s="1"/>
      <c r="P17" s="1"/>
    </row>
    <row r="18" customFormat="false" ht="13.8" hidden="false" customHeight="false" outlineLevel="0" collapsed="false">
      <c r="A18" s="264" t="s">
        <v>24</v>
      </c>
      <c r="B18" s="265" t="s">
        <v>25</v>
      </c>
      <c r="C18" s="265"/>
      <c r="D18" s="265"/>
      <c r="E18" s="265"/>
      <c r="F18" s="266" t="s">
        <v>26</v>
      </c>
      <c r="G18" s="206" t="n">
        <f aca="false">G19+G20+G21+G22</f>
        <v>6</v>
      </c>
      <c r="H18" s="207" t="n">
        <f aca="false">H19+H20+H21+H22</f>
        <v>1</v>
      </c>
      <c r="I18" s="1"/>
      <c r="J18" s="1"/>
      <c r="K18" s="1"/>
      <c r="L18" s="1"/>
      <c r="M18" s="1"/>
      <c r="N18" s="1"/>
      <c r="O18" s="1"/>
      <c r="P18" s="1"/>
    </row>
    <row r="19" customFormat="false" ht="13.8" hidden="false" customHeight="false" outlineLevel="0" collapsed="false">
      <c r="A19" s="267" t="s">
        <v>27</v>
      </c>
      <c r="B19" s="268" t="s">
        <v>28</v>
      </c>
      <c r="C19" s="268"/>
      <c r="D19" s="268"/>
      <c r="E19" s="268"/>
      <c r="F19" s="269" t="s">
        <v>26</v>
      </c>
      <c r="G19" s="140"/>
      <c r="H19" s="208"/>
      <c r="I19" s="1"/>
      <c r="J19" s="1"/>
      <c r="K19" s="1"/>
      <c r="L19" s="1"/>
      <c r="M19" s="1"/>
      <c r="N19" s="1"/>
      <c r="O19" s="1"/>
      <c r="P19" s="1"/>
    </row>
    <row r="20" customFormat="false" ht="13.8" hidden="false" customHeight="false" outlineLevel="0" collapsed="false">
      <c r="A20" s="267" t="s">
        <v>29</v>
      </c>
      <c r="B20" s="268" t="s">
        <v>30</v>
      </c>
      <c r="C20" s="268"/>
      <c r="D20" s="268"/>
      <c r="E20" s="268"/>
      <c r="F20" s="269" t="s">
        <v>26</v>
      </c>
      <c r="G20" s="140" t="n">
        <v>0</v>
      </c>
      <c r="H20" s="208"/>
      <c r="I20" s="1"/>
      <c r="J20" s="1"/>
      <c r="K20" s="1"/>
      <c r="L20" s="1"/>
      <c r="M20" s="1"/>
      <c r="N20" s="1"/>
      <c r="O20" s="1"/>
      <c r="P20" s="1"/>
    </row>
    <row r="21" customFormat="false" ht="13.8" hidden="false" customHeight="false" outlineLevel="0" collapsed="false">
      <c r="A21" s="267" t="s">
        <v>31</v>
      </c>
      <c r="B21" s="268" t="s">
        <v>32</v>
      </c>
      <c r="C21" s="268"/>
      <c r="D21" s="268"/>
      <c r="E21" s="268"/>
      <c r="F21" s="269" t="s">
        <v>26</v>
      </c>
      <c r="G21" s="140" t="n">
        <v>4</v>
      </c>
      <c r="H21" s="208"/>
      <c r="I21" s="1"/>
      <c r="J21" s="1"/>
      <c r="K21" s="1"/>
      <c r="L21" s="1"/>
      <c r="M21" s="1"/>
      <c r="N21" s="1"/>
      <c r="O21" s="1"/>
      <c r="P21" s="1"/>
    </row>
    <row r="22" customFormat="false" ht="13.8" hidden="false" customHeight="false" outlineLevel="0" collapsed="false">
      <c r="A22" s="267" t="s">
        <v>33</v>
      </c>
      <c r="B22" s="268" t="s">
        <v>34</v>
      </c>
      <c r="C22" s="268"/>
      <c r="D22" s="268"/>
      <c r="E22" s="268"/>
      <c r="F22" s="269" t="s">
        <v>26</v>
      </c>
      <c r="G22" s="140" t="n">
        <v>2</v>
      </c>
      <c r="H22" s="208" t="n">
        <v>1</v>
      </c>
      <c r="I22" s="1"/>
      <c r="J22" s="1"/>
      <c r="K22" s="1"/>
      <c r="L22" s="1"/>
      <c r="M22" s="1"/>
      <c r="N22" s="1"/>
      <c r="O22" s="1"/>
      <c r="P22" s="1"/>
    </row>
    <row r="23" customFormat="false" ht="13.8" hidden="false" customHeight="false" outlineLevel="0" collapsed="false">
      <c r="A23" s="270" t="s">
        <v>35</v>
      </c>
      <c r="B23" s="271" t="s">
        <v>36</v>
      </c>
      <c r="C23" s="271"/>
      <c r="D23" s="271"/>
      <c r="E23" s="271"/>
      <c r="F23" s="272" t="s">
        <v>26</v>
      </c>
      <c r="G23" s="209" t="n">
        <f aca="false">G24+G25</f>
        <v>30</v>
      </c>
      <c r="H23" s="210" t="n">
        <f aca="false">H24+H25</f>
        <v>40</v>
      </c>
      <c r="I23" s="1"/>
      <c r="J23" s="1"/>
      <c r="K23" s="1"/>
      <c r="L23" s="1"/>
      <c r="M23" s="1"/>
      <c r="N23" s="1"/>
      <c r="O23" s="1"/>
      <c r="P23" s="1"/>
    </row>
    <row r="24" customFormat="false" ht="13.8" hidden="false" customHeight="false" outlineLevel="0" collapsed="false">
      <c r="A24" s="267" t="s">
        <v>37</v>
      </c>
      <c r="B24" s="268" t="s">
        <v>38</v>
      </c>
      <c r="C24" s="268"/>
      <c r="D24" s="268"/>
      <c r="E24" s="268"/>
      <c r="F24" s="269" t="s">
        <v>26</v>
      </c>
      <c r="G24" s="140" t="n">
        <v>30</v>
      </c>
      <c r="H24" s="208" t="n">
        <v>40</v>
      </c>
      <c r="I24" s="1"/>
      <c r="J24" s="1"/>
      <c r="K24" s="1"/>
      <c r="L24" s="1"/>
      <c r="M24" s="1"/>
      <c r="N24" s="1"/>
      <c r="O24" s="1"/>
      <c r="P24" s="1"/>
    </row>
    <row r="25" customFormat="false" ht="13.8" hidden="false" customHeight="false" outlineLevel="0" collapsed="false">
      <c r="A25" s="267" t="s">
        <v>39</v>
      </c>
      <c r="B25" s="268" t="s">
        <v>40</v>
      </c>
      <c r="C25" s="268"/>
      <c r="D25" s="268"/>
      <c r="E25" s="268"/>
      <c r="F25" s="269" t="s">
        <v>26</v>
      </c>
      <c r="G25" s="140"/>
      <c r="H25" s="208"/>
      <c r="I25" s="1"/>
      <c r="J25" s="1"/>
      <c r="K25" s="1"/>
      <c r="L25" s="1"/>
      <c r="M25" s="1"/>
      <c r="N25" s="1"/>
      <c r="O25" s="1"/>
      <c r="P25" s="1"/>
    </row>
    <row r="26" customFormat="false" ht="13.8" hidden="false" customHeight="false" outlineLevel="0" collapsed="false">
      <c r="A26" s="270" t="s">
        <v>41</v>
      </c>
      <c r="B26" s="271" t="s">
        <v>42</v>
      </c>
      <c r="C26" s="271"/>
      <c r="D26" s="271"/>
      <c r="E26" s="271"/>
      <c r="F26" s="272" t="s">
        <v>26</v>
      </c>
      <c r="G26" s="209" t="n">
        <f aca="false">G27+G28</f>
        <v>20</v>
      </c>
      <c r="H26" s="210" t="n">
        <f aca="false">H27+H28</f>
        <v>26</v>
      </c>
      <c r="I26" s="41"/>
      <c r="J26" s="1"/>
      <c r="K26" s="1"/>
      <c r="L26" s="1"/>
      <c r="M26" s="1"/>
      <c r="N26" s="1"/>
      <c r="O26" s="1"/>
      <c r="P26" s="1"/>
    </row>
    <row r="27" customFormat="false" ht="13.8" hidden="false" customHeight="false" outlineLevel="0" collapsed="false">
      <c r="A27" s="267" t="s">
        <v>43</v>
      </c>
      <c r="B27" s="268" t="s">
        <v>44</v>
      </c>
      <c r="C27" s="268"/>
      <c r="D27" s="268"/>
      <c r="E27" s="268"/>
      <c r="F27" s="269" t="s">
        <v>26</v>
      </c>
      <c r="G27" s="140" t="n">
        <v>0</v>
      </c>
      <c r="H27" s="208"/>
      <c r="I27" s="1"/>
      <c r="J27" s="1"/>
      <c r="K27" s="1"/>
      <c r="L27" s="1"/>
      <c r="M27" s="1"/>
      <c r="N27" s="1"/>
      <c r="O27" s="1"/>
      <c r="P27" s="1"/>
    </row>
    <row r="28" customFormat="false" ht="13.8" hidden="false" customHeight="false" outlineLevel="0" collapsed="false">
      <c r="A28" s="267" t="s">
        <v>45</v>
      </c>
      <c r="B28" s="268" t="s">
        <v>46</v>
      </c>
      <c r="C28" s="268"/>
      <c r="D28" s="268"/>
      <c r="E28" s="268"/>
      <c r="F28" s="269" t="s">
        <v>26</v>
      </c>
      <c r="G28" s="140" t="n">
        <v>20</v>
      </c>
      <c r="H28" s="208" t="n">
        <v>26</v>
      </c>
      <c r="I28" s="1"/>
      <c r="J28" s="1"/>
      <c r="K28" s="1"/>
      <c r="L28" s="1"/>
      <c r="M28" s="1"/>
      <c r="N28" s="1"/>
      <c r="O28" s="1"/>
      <c r="P28" s="1"/>
    </row>
    <row r="29" customFormat="false" ht="13.8" hidden="false" customHeight="false" outlineLevel="0" collapsed="false">
      <c r="A29" s="270" t="s">
        <v>47</v>
      </c>
      <c r="B29" s="271" t="s">
        <v>48</v>
      </c>
      <c r="C29" s="271"/>
      <c r="D29" s="271"/>
      <c r="E29" s="271"/>
      <c r="F29" s="272" t="s">
        <v>26</v>
      </c>
      <c r="G29" s="211" t="n">
        <f aca="false">G30+G31+G32+G33</f>
        <v>25</v>
      </c>
      <c r="H29" s="210" t="n">
        <f aca="false">H30+H31+H32+H33</f>
        <v>36</v>
      </c>
      <c r="I29" s="1"/>
      <c r="J29" s="1"/>
      <c r="K29" s="1"/>
      <c r="L29" s="1"/>
      <c r="M29" s="1"/>
      <c r="N29" s="1"/>
      <c r="O29" s="1"/>
      <c r="P29" s="1"/>
    </row>
    <row r="30" customFormat="false" ht="13.8" hidden="false" customHeight="false" outlineLevel="0" collapsed="false">
      <c r="A30" s="267" t="s">
        <v>49</v>
      </c>
      <c r="B30" s="268" t="s">
        <v>50</v>
      </c>
      <c r="C30" s="268"/>
      <c r="D30" s="268"/>
      <c r="E30" s="268"/>
      <c r="F30" s="269" t="s">
        <v>26</v>
      </c>
      <c r="G30" s="212" t="n">
        <v>10</v>
      </c>
      <c r="H30" s="213" t="n">
        <v>28</v>
      </c>
      <c r="I30" s="1"/>
      <c r="J30" s="1"/>
      <c r="K30" s="1"/>
      <c r="L30" s="1"/>
      <c r="M30" s="1"/>
      <c r="N30" s="1"/>
      <c r="O30" s="1"/>
      <c r="P30" s="1"/>
    </row>
    <row r="31" customFormat="false" ht="13.8" hidden="false" customHeight="false" outlineLevel="0" collapsed="false">
      <c r="A31" s="267" t="s">
        <v>51</v>
      </c>
      <c r="B31" s="268" t="s">
        <v>52</v>
      </c>
      <c r="C31" s="268"/>
      <c r="D31" s="268"/>
      <c r="E31" s="268"/>
      <c r="F31" s="269" t="s">
        <v>26</v>
      </c>
      <c r="G31" s="109" t="n">
        <v>14</v>
      </c>
      <c r="H31" s="214" t="n">
        <v>7</v>
      </c>
      <c r="I31" s="1"/>
      <c r="J31" s="1"/>
      <c r="K31" s="1"/>
      <c r="L31" s="1"/>
      <c r="M31" s="1"/>
      <c r="N31" s="1"/>
      <c r="O31" s="1"/>
      <c r="P31" s="1"/>
    </row>
    <row r="32" customFormat="false" ht="13.8" hidden="false" customHeight="false" outlineLevel="0" collapsed="false">
      <c r="A32" s="267" t="s">
        <v>53</v>
      </c>
      <c r="B32" s="268" t="s">
        <v>54</v>
      </c>
      <c r="C32" s="268"/>
      <c r="D32" s="268"/>
      <c r="E32" s="268"/>
      <c r="F32" s="269" t="s">
        <v>26</v>
      </c>
      <c r="G32" s="109"/>
      <c r="H32" s="214"/>
      <c r="I32" s="1"/>
      <c r="J32" s="1"/>
      <c r="K32" s="1"/>
      <c r="L32" s="1"/>
      <c r="M32" s="1"/>
      <c r="N32" s="1"/>
      <c r="O32" s="1"/>
      <c r="P32" s="1"/>
    </row>
    <row r="33" customFormat="false" ht="13.8" hidden="false" customHeight="false" outlineLevel="0" collapsed="false">
      <c r="A33" s="267" t="s">
        <v>55</v>
      </c>
      <c r="B33" s="268" t="s">
        <v>56</v>
      </c>
      <c r="C33" s="268"/>
      <c r="D33" s="268"/>
      <c r="E33" s="268"/>
      <c r="F33" s="269" t="s">
        <v>26</v>
      </c>
      <c r="G33" s="214" t="n">
        <v>1</v>
      </c>
      <c r="H33" s="214" t="n">
        <v>1</v>
      </c>
      <c r="I33" s="1"/>
      <c r="J33" s="1"/>
      <c r="K33" s="1"/>
      <c r="L33" s="1"/>
      <c r="M33" s="1"/>
      <c r="N33" s="1"/>
      <c r="O33" s="1"/>
      <c r="P33" s="1"/>
    </row>
    <row r="34" customFormat="false" ht="13.8" hidden="false" customHeight="false" outlineLevel="0" collapsed="false">
      <c r="A34" s="270" t="s">
        <v>57</v>
      </c>
      <c r="B34" s="271" t="s">
        <v>58</v>
      </c>
      <c r="C34" s="271"/>
      <c r="D34" s="271"/>
      <c r="E34" s="271"/>
      <c r="F34" s="272" t="s">
        <v>26</v>
      </c>
      <c r="G34" s="211" t="n">
        <f aca="false">G35+G36+G37</f>
        <v>25</v>
      </c>
      <c r="H34" s="210" t="n">
        <f aca="false">H35+H36+H37</f>
        <v>25</v>
      </c>
      <c r="I34" s="1"/>
      <c r="J34" s="1"/>
      <c r="K34" s="1"/>
      <c r="L34" s="1"/>
      <c r="M34" s="1"/>
      <c r="N34" s="1"/>
      <c r="O34" s="1"/>
      <c r="P34" s="1"/>
    </row>
    <row r="35" customFormat="false" ht="13.8" hidden="false" customHeight="false" outlineLevel="0" collapsed="false">
      <c r="A35" s="267" t="s">
        <v>59</v>
      </c>
      <c r="B35" s="268" t="s">
        <v>60</v>
      </c>
      <c r="C35" s="268"/>
      <c r="D35" s="268"/>
      <c r="E35" s="268"/>
      <c r="F35" s="269" t="s">
        <v>26</v>
      </c>
      <c r="G35" s="212"/>
      <c r="H35" s="214"/>
      <c r="I35" s="1"/>
      <c r="J35" s="1"/>
      <c r="K35" s="1"/>
      <c r="L35" s="1"/>
      <c r="M35" s="1"/>
      <c r="N35" s="1"/>
      <c r="O35" s="1"/>
      <c r="P35" s="1"/>
    </row>
    <row r="36" customFormat="false" ht="13.8" hidden="false" customHeight="false" outlineLevel="0" collapsed="false">
      <c r="A36" s="267" t="s">
        <v>61</v>
      </c>
      <c r="B36" s="268" t="s">
        <v>171</v>
      </c>
      <c r="C36" s="268"/>
      <c r="D36" s="268"/>
      <c r="E36" s="268"/>
      <c r="F36" s="269" t="s">
        <v>26</v>
      </c>
      <c r="G36" s="109" t="n">
        <v>20</v>
      </c>
      <c r="H36" s="214" t="n">
        <v>20</v>
      </c>
      <c r="I36" s="1"/>
      <c r="J36" s="1"/>
      <c r="K36" s="1"/>
      <c r="L36" s="1"/>
      <c r="M36" s="1"/>
      <c r="N36" s="1"/>
      <c r="O36" s="1"/>
      <c r="P36" s="1"/>
    </row>
    <row r="37" customFormat="false" ht="13.8" hidden="false" customHeight="false" outlineLevel="0" collapsed="false">
      <c r="A37" s="267" t="s">
        <v>63</v>
      </c>
      <c r="B37" s="268" t="s">
        <v>172</v>
      </c>
      <c r="C37" s="268"/>
      <c r="D37" s="268"/>
      <c r="E37" s="268"/>
      <c r="F37" s="269" t="s">
        <v>26</v>
      </c>
      <c r="G37" s="109" t="n">
        <v>5</v>
      </c>
      <c r="H37" s="214" t="n">
        <v>5</v>
      </c>
      <c r="I37" s="1"/>
      <c r="J37" s="1"/>
      <c r="K37" s="1"/>
      <c r="L37" s="1"/>
      <c r="M37" s="1"/>
      <c r="N37" s="1"/>
      <c r="O37" s="1"/>
      <c r="P37" s="1"/>
    </row>
    <row r="38" customFormat="false" ht="13.8" hidden="false" customHeight="false" outlineLevel="0" collapsed="false">
      <c r="A38" s="270" t="s">
        <v>65</v>
      </c>
      <c r="B38" s="271" t="s">
        <v>66</v>
      </c>
      <c r="C38" s="271"/>
      <c r="D38" s="271"/>
      <c r="E38" s="271"/>
      <c r="F38" s="272" t="s">
        <v>26</v>
      </c>
      <c r="G38" s="215"/>
      <c r="H38" s="216"/>
      <c r="I38" s="1"/>
      <c r="J38" s="1"/>
      <c r="K38" s="1"/>
      <c r="L38" s="1"/>
      <c r="M38" s="1"/>
      <c r="N38" s="1"/>
      <c r="O38" s="1"/>
      <c r="P38" s="1"/>
    </row>
    <row r="39" customFormat="false" ht="13.8" hidden="false" customHeight="false" outlineLevel="0" collapsed="false">
      <c r="A39" s="270" t="s">
        <v>67</v>
      </c>
      <c r="B39" s="271" t="s">
        <v>68</v>
      </c>
      <c r="C39" s="271"/>
      <c r="D39" s="271"/>
      <c r="E39" s="271"/>
      <c r="F39" s="272" t="s">
        <v>26</v>
      </c>
      <c r="G39" s="215" t="n">
        <v>0</v>
      </c>
      <c r="H39" s="216"/>
      <c r="I39" s="1"/>
      <c r="J39" s="1"/>
      <c r="K39" s="1"/>
      <c r="L39" s="1"/>
      <c r="M39" s="1"/>
      <c r="N39" s="1"/>
      <c r="O39" s="1"/>
      <c r="P39" s="1"/>
    </row>
    <row r="40" customFormat="false" ht="13.8" hidden="false" customHeight="false" outlineLevel="0" collapsed="false">
      <c r="A40" s="270" t="s">
        <v>69</v>
      </c>
      <c r="B40" s="271" t="s">
        <v>70</v>
      </c>
      <c r="C40" s="271"/>
      <c r="D40" s="271"/>
      <c r="E40" s="271"/>
      <c r="F40" s="272" t="s">
        <v>26</v>
      </c>
      <c r="G40" s="211" t="n">
        <v>2</v>
      </c>
      <c r="H40" s="216" t="n">
        <v>2</v>
      </c>
      <c r="I40" s="1"/>
      <c r="J40" s="1"/>
      <c r="K40" s="1"/>
      <c r="L40" s="1"/>
      <c r="M40" s="1"/>
      <c r="N40" s="1"/>
      <c r="O40" s="1"/>
      <c r="P40" s="1"/>
    </row>
    <row r="41" customFormat="false" ht="13.8" hidden="false" customHeight="false" outlineLevel="0" collapsed="false">
      <c r="A41" s="270" t="s">
        <v>71</v>
      </c>
      <c r="B41" s="271" t="s">
        <v>72</v>
      </c>
      <c r="C41" s="271"/>
      <c r="D41" s="271"/>
      <c r="E41" s="271"/>
      <c r="F41" s="272" t="s">
        <v>26</v>
      </c>
      <c r="G41" s="211" t="n">
        <v>2</v>
      </c>
      <c r="H41" s="216" t="n">
        <v>2</v>
      </c>
      <c r="I41" s="1"/>
      <c r="J41" s="1"/>
      <c r="K41" s="1"/>
      <c r="L41" s="1"/>
      <c r="M41" s="1"/>
      <c r="N41" s="1"/>
      <c r="O41" s="1"/>
      <c r="P41" s="1"/>
    </row>
    <row r="42" customFormat="false" ht="13.8" hidden="false" customHeight="false" outlineLevel="0" collapsed="false">
      <c r="A42" s="273" t="s">
        <v>73</v>
      </c>
      <c r="B42" s="274" t="s">
        <v>74</v>
      </c>
      <c r="C42" s="274"/>
      <c r="D42" s="274"/>
      <c r="E42" s="274"/>
      <c r="F42" s="275" t="s">
        <v>26</v>
      </c>
      <c r="G42" s="217" t="n">
        <f aca="false">G18+G23+G26+G29+G34+G38-G39+G40+G41</f>
        <v>110</v>
      </c>
      <c r="H42" s="218" t="n">
        <f aca="false">H18+H23+H26+H29+H34+H38-H39+H40+H41</f>
        <v>132</v>
      </c>
      <c r="I42" s="1"/>
      <c r="J42" s="1"/>
      <c r="K42" s="1"/>
      <c r="L42" s="1"/>
      <c r="M42" s="1"/>
      <c r="N42" s="1"/>
      <c r="O42" s="1"/>
      <c r="P42" s="1"/>
    </row>
    <row r="43" customFormat="false" ht="13.8" hidden="false" customHeight="false" outlineLevel="0" collapsed="false">
      <c r="A43" s="276" t="s">
        <v>173</v>
      </c>
      <c r="B43" s="277" t="s">
        <v>174</v>
      </c>
      <c r="C43" s="277"/>
      <c r="D43" s="277"/>
      <c r="E43" s="277"/>
      <c r="F43" s="278" t="s">
        <v>26</v>
      </c>
      <c r="G43" s="278"/>
      <c r="H43" s="279"/>
      <c r="I43" s="1"/>
      <c r="J43" s="1"/>
      <c r="K43" s="1"/>
      <c r="L43" s="1"/>
      <c r="M43" s="1"/>
      <c r="N43" s="1"/>
      <c r="O43" s="1"/>
      <c r="P43" s="1"/>
    </row>
    <row r="44" customFormat="false" ht="13.8" hidden="false" customHeight="false" outlineLevel="0" collapsed="false">
      <c r="A44" s="267" t="s">
        <v>175</v>
      </c>
      <c r="B44" s="268" t="s">
        <v>176</v>
      </c>
      <c r="C44" s="268"/>
      <c r="D44" s="268"/>
      <c r="E44" s="268"/>
      <c r="F44" s="269" t="s">
        <v>26</v>
      </c>
      <c r="G44" s="269"/>
      <c r="H44" s="280"/>
      <c r="I44" s="1"/>
      <c r="J44" s="1"/>
      <c r="K44" s="1"/>
      <c r="L44" s="1"/>
      <c r="M44" s="1"/>
      <c r="N44" s="1"/>
      <c r="O44" s="1"/>
      <c r="P44" s="1"/>
    </row>
    <row r="45" customFormat="false" ht="13.8" hidden="false" customHeight="false" outlineLevel="0" collapsed="false">
      <c r="A45" s="267" t="s">
        <v>177</v>
      </c>
      <c r="B45" s="281" t="s">
        <v>178</v>
      </c>
      <c r="C45" s="281"/>
      <c r="D45" s="281"/>
      <c r="E45" s="281"/>
      <c r="F45" s="269" t="s">
        <v>179</v>
      </c>
      <c r="G45" s="269"/>
      <c r="H45" s="280"/>
      <c r="I45" s="1"/>
      <c r="J45" s="1"/>
      <c r="K45" s="1"/>
      <c r="L45" s="1"/>
      <c r="M45" s="1"/>
      <c r="N45" s="1"/>
      <c r="O45" s="1"/>
      <c r="P45" s="1"/>
    </row>
    <row r="46" customFormat="false" ht="13.8" hidden="false" customHeight="false" outlineLevel="0" collapsed="false">
      <c r="A46" s="267" t="s">
        <v>75</v>
      </c>
      <c r="B46" s="268" t="s">
        <v>76</v>
      </c>
      <c r="C46" s="268"/>
      <c r="D46" s="268"/>
      <c r="E46" s="268"/>
      <c r="F46" s="269" t="s">
        <v>77</v>
      </c>
      <c r="G46" s="282" t="n">
        <v>3.3</v>
      </c>
      <c r="H46" s="283" t="n">
        <v>5.7</v>
      </c>
      <c r="I46" s="1"/>
      <c r="J46" s="1"/>
      <c r="K46" s="1"/>
      <c r="L46" s="1"/>
      <c r="M46" s="1"/>
      <c r="N46" s="1"/>
      <c r="O46" s="1"/>
      <c r="P46" s="1"/>
    </row>
    <row r="47" customFormat="false" ht="13.8" hidden="false" customHeight="false" outlineLevel="0" collapsed="false">
      <c r="A47" s="267" t="s">
        <v>79</v>
      </c>
      <c r="B47" s="268" t="s">
        <v>80</v>
      </c>
      <c r="C47" s="268"/>
      <c r="D47" s="268"/>
      <c r="E47" s="268"/>
      <c r="F47" s="269" t="s">
        <v>77</v>
      </c>
      <c r="G47" s="282"/>
      <c r="H47" s="283"/>
      <c r="I47" s="1"/>
      <c r="J47" s="1"/>
      <c r="K47" s="1"/>
      <c r="L47" s="1"/>
      <c r="M47" s="1"/>
      <c r="N47" s="1"/>
      <c r="O47" s="1"/>
      <c r="P47" s="1"/>
    </row>
    <row r="48" customFormat="false" ht="13.8" hidden="false" customHeight="false" outlineLevel="0" collapsed="false">
      <c r="A48" s="267" t="s">
        <v>81</v>
      </c>
      <c r="B48" s="268" t="s">
        <v>82</v>
      </c>
      <c r="C48" s="268"/>
      <c r="D48" s="268"/>
      <c r="E48" s="268"/>
      <c r="F48" s="269" t="s">
        <v>77</v>
      </c>
      <c r="G48" s="282"/>
      <c r="H48" s="283"/>
      <c r="I48" s="1"/>
      <c r="J48" s="1"/>
      <c r="K48" s="1"/>
      <c r="L48" s="1"/>
      <c r="M48" s="1"/>
      <c r="N48" s="1"/>
      <c r="O48" s="1"/>
      <c r="P48" s="1"/>
    </row>
    <row r="49" customFormat="false" ht="13.8" hidden="false" customHeight="false" outlineLevel="0" collapsed="false">
      <c r="A49" s="267" t="s">
        <v>83</v>
      </c>
      <c r="B49" s="268" t="s">
        <v>80</v>
      </c>
      <c r="C49" s="268"/>
      <c r="D49" s="268"/>
      <c r="E49" s="268"/>
      <c r="F49" s="269" t="s">
        <v>77</v>
      </c>
      <c r="G49" s="282"/>
      <c r="H49" s="283"/>
      <c r="I49" s="1"/>
      <c r="J49" s="1"/>
      <c r="K49" s="1"/>
      <c r="L49" s="1"/>
      <c r="M49" s="1"/>
      <c r="N49" s="1"/>
      <c r="O49" s="1"/>
      <c r="P49" s="1"/>
    </row>
    <row r="50" customFormat="false" ht="13.8" hidden="false" customHeight="false" outlineLevel="0" collapsed="false">
      <c r="A50" s="267" t="s">
        <v>84</v>
      </c>
      <c r="B50" s="268" t="s">
        <v>85</v>
      </c>
      <c r="C50" s="268"/>
      <c r="D50" s="268"/>
      <c r="E50" s="268"/>
      <c r="F50" s="269" t="s">
        <v>77</v>
      </c>
      <c r="G50" s="282"/>
      <c r="H50" s="283"/>
      <c r="I50" s="1"/>
      <c r="J50" s="1"/>
      <c r="K50" s="1"/>
      <c r="L50" s="1"/>
      <c r="M50" s="1"/>
      <c r="N50" s="1"/>
      <c r="O50" s="1"/>
      <c r="P50" s="1"/>
    </row>
    <row r="51" customFormat="false" ht="13.8" hidden="false" customHeight="false" outlineLevel="0" collapsed="false">
      <c r="A51" s="267" t="s">
        <v>86</v>
      </c>
      <c r="B51" s="268" t="s">
        <v>87</v>
      </c>
      <c r="C51" s="268"/>
      <c r="D51" s="268"/>
      <c r="E51" s="268"/>
      <c r="F51" s="269" t="s">
        <v>77</v>
      </c>
      <c r="G51" s="282"/>
      <c r="H51" s="283"/>
      <c r="I51" s="1"/>
      <c r="J51" s="1"/>
      <c r="K51" s="1"/>
      <c r="L51" s="1"/>
      <c r="M51" s="1"/>
      <c r="N51" s="1"/>
      <c r="O51" s="1"/>
      <c r="P51" s="1"/>
    </row>
    <row r="52" customFormat="false" ht="13.8" hidden="false" customHeight="false" outlineLevel="0" collapsed="false">
      <c r="A52" s="267" t="s">
        <v>88</v>
      </c>
      <c r="B52" s="268" t="s">
        <v>89</v>
      </c>
      <c r="C52" s="268"/>
      <c r="D52" s="268"/>
      <c r="E52" s="268"/>
      <c r="F52" s="269" t="s">
        <v>77</v>
      </c>
      <c r="G52" s="282" t="n">
        <v>3.7</v>
      </c>
      <c r="H52" s="283" t="n">
        <v>10</v>
      </c>
      <c r="I52" s="1"/>
      <c r="J52" s="1"/>
      <c r="K52" s="1"/>
      <c r="L52" s="1"/>
      <c r="M52" s="1"/>
      <c r="N52" s="1"/>
      <c r="O52" s="1"/>
      <c r="P52" s="1"/>
    </row>
    <row r="53" customFormat="false" ht="13.8" hidden="false" customHeight="false" outlineLevel="0" collapsed="false">
      <c r="A53" s="284" t="s">
        <v>92</v>
      </c>
      <c r="B53" s="285" t="s">
        <v>93</v>
      </c>
      <c r="C53" s="285"/>
      <c r="D53" s="285"/>
      <c r="E53" s="285"/>
      <c r="F53" s="286" t="s">
        <v>77</v>
      </c>
      <c r="G53" s="287"/>
      <c r="H53" s="288"/>
      <c r="I53" s="1"/>
      <c r="J53" s="1"/>
      <c r="K53" s="1"/>
      <c r="L53" s="1"/>
      <c r="M53" s="1"/>
      <c r="N53" s="1"/>
      <c r="O53" s="1"/>
      <c r="P53" s="1"/>
    </row>
    <row r="54" customFormat="false" ht="13.8" hidden="false" customHeight="false" outlineLevel="0" collapsed="false">
      <c r="A54" s="289"/>
      <c r="B54" s="290"/>
      <c r="C54" s="290"/>
      <c r="D54" s="290"/>
      <c r="E54" s="290"/>
      <c r="F54" s="291"/>
      <c r="G54" s="291"/>
      <c r="H54" s="292"/>
      <c r="I54" s="1"/>
      <c r="J54" s="1"/>
      <c r="K54" s="1"/>
      <c r="L54" s="1"/>
      <c r="M54" s="1"/>
      <c r="N54" s="1"/>
      <c r="O54" s="1"/>
      <c r="P54" s="1"/>
    </row>
    <row r="55" customFormat="false" ht="13.8" hidden="false" customHeight="false" outlineLevel="0" collapsed="false">
      <c r="A55" s="293"/>
      <c r="B55" s="294"/>
      <c r="C55" s="294"/>
      <c r="D55" s="294"/>
      <c r="E55" s="294"/>
      <c r="F55" s="294"/>
      <c r="G55" s="294"/>
      <c r="H55" s="295" t="s">
        <v>94</v>
      </c>
      <c r="I55" s="1"/>
      <c r="J55" s="1"/>
      <c r="K55" s="1"/>
      <c r="L55" s="1"/>
      <c r="M55" s="1"/>
      <c r="N55" s="1"/>
      <c r="O55" s="1"/>
      <c r="P55" s="1"/>
    </row>
    <row r="56" customFormat="false" ht="13.8" hidden="false" customHeight="false" outlineLevel="0" collapsed="false">
      <c r="A56" s="256" t="s">
        <v>16</v>
      </c>
      <c r="B56" s="296" t="s">
        <v>95</v>
      </c>
      <c r="C56" s="296"/>
      <c r="D56" s="296"/>
      <c r="E56" s="296"/>
      <c r="F56" s="296"/>
      <c r="G56" s="296"/>
      <c r="H56" s="296"/>
      <c r="I56" s="1"/>
      <c r="J56" s="1"/>
      <c r="K56" s="1"/>
      <c r="L56" s="1"/>
      <c r="M56" s="1"/>
      <c r="N56" s="1"/>
      <c r="O56" s="1"/>
      <c r="P56" s="1"/>
    </row>
    <row r="57" customFormat="false" ht="15" hidden="false" customHeight="true" outlineLevel="0" collapsed="false">
      <c r="A57" s="256"/>
      <c r="B57" s="258" t="s">
        <v>96</v>
      </c>
      <c r="C57" s="258"/>
      <c r="D57" s="258"/>
      <c r="E57" s="258"/>
      <c r="F57" s="258" t="s">
        <v>19</v>
      </c>
      <c r="G57" s="259" t="s">
        <v>20</v>
      </c>
      <c r="H57" s="297" t="s">
        <v>21</v>
      </c>
      <c r="I57" s="1"/>
      <c r="J57" s="1"/>
      <c r="K57" s="1"/>
      <c r="L57" s="1"/>
      <c r="M57" s="1"/>
      <c r="N57" s="1"/>
      <c r="O57" s="1"/>
      <c r="P57" s="1"/>
    </row>
    <row r="58" customFormat="false" ht="13.8" hidden="false" customHeight="false" outlineLevel="0" collapsed="false">
      <c r="A58" s="256"/>
      <c r="B58" s="258"/>
      <c r="C58" s="258"/>
      <c r="D58" s="258"/>
      <c r="E58" s="258"/>
      <c r="F58" s="258"/>
      <c r="G58" s="259"/>
      <c r="H58" s="297"/>
      <c r="I58" s="1"/>
      <c r="J58" s="1"/>
      <c r="K58" s="1"/>
      <c r="L58" s="1"/>
      <c r="M58" s="1"/>
      <c r="N58" s="1"/>
      <c r="O58" s="1"/>
      <c r="P58" s="1"/>
    </row>
    <row r="59" customFormat="false" ht="13.8" hidden="false" customHeight="false" outlineLevel="0" collapsed="false">
      <c r="A59" s="298" t="n">
        <v>1</v>
      </c>
      <c r="B59" s="262" t="n">
        <v>2</v>
      </c>
      <c r="C59" s="262"/>
      <c r="D59" s="262"/>
      <c r="E59" s="262"/>
      <c r="F59" s="262" t="s">
        <v>23</v>
      </c>
      <c r="G59" s="262" t="n">
        <v>3</v>
      </c>
      <c r="H59" s="263" t="n">
        <v>4</v>
      </c>
      <c r="I59" s="1"/>
      <c r="J59" s="1"/>
      <c r="K59" s="1"/>
      <c r="L59" s="1"/>
      <c r="M59" s="1"/>
      <c r="N59" s="1"/>
      <c r="O59" s="1"/>
      <c r="P59" s="1"/>
    </row>
    <row r="60" customFormat="false" ht="13.8" hidden="false" customHeight="false" outlineLevel="0" collapsed="false">
      <c r="A60" s="299" t="s">
        <v>97</v>
      </c>
      <c r="B60" s="300" t="s">
        <v>98</v>
      </c>
      <c r="C60" s="300"/>
      <c r="D60" s="300"/>
      <c r="E60" s="300"/>
      <c r="F60" s="301" t="s">
        <v>99</v>
      </c>
      <c r="G60" s="302" t="n">
        <f aca="false">G42/G46</f>
        <v>33.3333333333333</v>
      </c>
      <c r="H60" s="302" t="n">
        <f aca="false">H42/H46</f>
        <v>23.1578947368421</v>
      </c>
      <c r="I60" s="1"/>
      <c r="J60" s="1"/>
      <c r="K60" s="1"/>
      <c r="L60" s="1"/>
      <c r="M60" s="1"/>
      <c r="N60" s="1"/>
      <c r="O60" s="1"/>
      <c r="P60" s="1"/>
    </row>
    <row r="61" customFormat="false" ht="13.8" hidden="false" customHeight="false" outlineLevel="0" collapsed="false">
      <c r="A61" s="267" t="s">
        <v>100</v>
      </c>
      <c r="B61" s="268" t="s">
        <v>74</v>
      </c>
      <c r="C61" s="268"/>
      <c r="D61" s="268"/>
      <c r="E61" s="268"/>
      <c r="F61" s="269" t="s">
        <v>26</v>
      </c>
      <c r="G61" s="303" t="n">
        <f aca="false">G42</f>
        <v>110</v>
      </c>
      <c r="H61" s="303" t="n">
        <f aca="false">H42</f>
        <v>132</v>
      </c>
      <c r="I61" s="1"/>
      <c r="J61" s="1"/>
      <c r="K61" s="1"/>
      <c r="L61" s="1"/>
      <c r="M61" s="1"/>
      <c r="N61" s="1"/>
      <c r="O61" s="1"/>
      <c r="P61" s="1"/>
    </row>
    <row r="62" customFormat="false" ht="13.8" hidden="false" customHeight="false" outlineLevel="0" collapsed="false">
      <c r="A62" s="267" t="s">
        <v>101</v>
      </c>
      <c r="B62" s="268" t="s">
        <v>102</v>
      </c>
      <c r="C62" s="268"/>
      <c r="D62" s="268"/>
      <c r="E62" s="268"/>
      <c r="F62" s="269" t="s">
        <v>26</v>
      </c>
      <c r="G62" s="304" t="n">
        <v>0</v>
      </c>
      <c r="H62" s="304" t="n">
        <v>0</v>
      </c>
      <c r="I62" s="1"/>
      <c r="J62" s="1"/>
      <c r="K62" s="1"/>
      <c r="L62" s="1"/>
      <c r="M62" s="1"/>
      <c r="N62" s="1"/>
      <c r="O62" s="1"/>
      <c r="P62" s="1"/>
    </row>
    <row r="63" customFormat="false" ht="13.8" hidden="false" customHeight="false" outlineLevel="0" collapsed="false">
      <c r="A63" s="267" t="s">
        <v>103</v>
      </c>
      <c r="B63" s="305" t="s">
        <v>104</v>
      </c>
      <c r="C63" s="305"/>
      <c r="D63" s="305"/>
      <c r="E63" s="305"/>
      <c r="F63" s="306" t="s">
        <v>91</v>
      </c>
      <c r="G63" s="307" t="n">
        <f aca="false">G62/G61*100</f>
        <v>0</v>
      </c>
      <c r="H63" s="307" t="n">
        <f aca="false">H62/H61*100</f>
        <v>0</v>
      </c>
      <c r="I63" s="1"/>
      <c r="J63" s="1"/>
      <c r="K63" s="1"/>
      <c r="L63" s="1"/>
      <c r="M63" s="1"/>
      <c r="N63" s="1"/>
      <c r="O63" s="1"/>
      <c r="P63" s="1"/>
    </row>
    <row r="64" customFormat="false" ht="13.8" hidden="false" customHeight="false" outlineLevel="0" collapsed="false">
      <c r="A64" s="267"/>
      <c r="B64" s="305" t="s">
        <v>105</v>
      </c>
      <c r="C64" s="305"/>
      <c r="D64" s="305"/>
      <c r="E64" s="305"/>
      <c r="F64" s="269" t="s">
        <v>99</v>
      </c>
      <c r="G64" s="307" t="n">
        <f aca="false">G62/G46</f>
        <v>0</v>
      </c>
      <c r="H64" s="307" t="n">
        <f aca="false">H62/H46</f>
        <v>0</v>
      </c>
      <c r="I64" s="1"/>
      <c r="J64" s="1"/>
      <c r="K64" s="1"/>
      <c r="L64" s="1"/>
      <c r="M64" s="1"/>
      <c r="N64" s="1"/>
      <c r="O64" s="1"/>
      <c r="P64" s="1"/>
    </row>
    <row r="65" customFormat="false" ht="13.8" hidden="false" customHeight="false" outlineLevel="0" collapsed="false">
      <c r="A65" s="267" t="s">
        <v>106</v>
      </c>
      <c r="B65" s="268" t="s">
        <v>107</v>
      </c>
      <c r="C65" s="268"/>
      <c r="D65" s="268"/>
      <c r="E65" s="268"/>
      <c r="F65" s="269" t="s">
        <v>26</v>
      </c>
      <c r="G65" s="308"/>
      <c r="H65" s="308"/>
      <c r="I65" s="1"/>
      <c r="J65" s="1"/>
      <c r="K65" s="1"/>
      <c r="L65" s="1"/>
      <c r="M65" s="1"/>
      <c r="N65" s="1"/>
      <c r="O65" s="1"/>
      <c r="P65" s="1"/>
    </row>
    <row r="66" customFormat="false" ht="13.8" hidden="false" customHeight="false" outlineLevel="0" collapsed="false">
      <c r="A66" s="267" t="s">
        <v>108</v>
      </c>
      <c r="B66" s="268" t="s">
        <v>109</v>
      </c>
      <c r="C66" s="268"/>
      <c r="D66" s="268"/>
      <c r="E66" s="268"/>
      <c r="F66" s="269" t="s">
        <v>26</v>
      </c>
      <c r="G66" s="303" t="n">
        <f aca="false">G61+G62</f>
        <v>110</v>
      </c>
      <c r="H66" s="303" t="n">
        <f aca="false">H61+H62</f>
        <v>132</v>
      </c>
      <c r="I66" s="1"/>
      <c r="J66" s="1"/>
      <c r="K66" s="1"/>
      <c r="L66" s="1"/>
      <c r="M66" s="1"/>
      <c r="N66" s="1"/>
      <c r="O66" s="1"/>
      <c r="P66" s="1"/>
    </row>
    <row r="67" customFormat="false" ht="13.8" hidden="false" customHeight="false" outlineLevel="0" collapsed="false">
      <c r="A67" s="309" t="s">
        <v>110</v>
      </c>
      <c r="B67" s="310" t="s">
        <v>111</v>
      </c>
      <c r="C67" s="310"/>
      <c r="D67" s="310"/>
      <c r="E67" s="310"/>
      <c r="F67" s="311" t="s">
        <v>77</v>
      </c>
      <c r="G67" s="312" t="n">
        <f aca="false">G46</f>
        <v>3.3</v>
      </c>
      <c r="H67" s="312" t="n">
        <f aca="false">H46</f>
        <v>5.7</v>
      </c>
      <c r="I67" s="1"/>
      <c r="J67" s="1"/>
      <c r="K67" s="1"/>
      <c r="L67" s="1"/>
      <c r="M67" s="1"/>
      <c r="N67" s="1"/>
      <c r="O67" s="1"/>
      <c r="P67" s="1"/>
    </row>
    <row r="68" customFormat="false" ht="13.8" hidden="false" customHeight="false" outlineLevel="0" collapsed="false">
      <c r="A68" s="313" t="s">
        <v>112</v>
      </c>
      <c r="B68" s="314" t="s">
        <v>113</v>
      </c>
      <c r="C68" s="314"/>
      <c r="D68" s="314"/>
      <c r="E68" s="314"/>
      <c r="F68" s="315" t="s">
        <v>114</v>
      </c>
      <c r="G68" s="316" t="n">
        <f aca="false">G66/G67</f>
        <v>33.3333333333333</v>
      </c>
      <c r="H68" s="317" t="n">
        <f aca="false">H66/H67</f>
        <v>23.1578947368421</v>
      </c>
      <c r="I68" s="121"/>
      <c r="J68" s="41"/>
      <c r="K68" s="1"/>
      <c r="L68" s="1"/>
      <c r="M68" s="1"/>
      <c r="N68" s="1"/>
      <c r="O68" s="1"/>
      <c r="P68" s="1"/>
    </row>
    <row r="69" customFormat="false" ht="13.8" hidden="false" customHeight="false" outlineLevel="0" collapsed="false">
      <c r="A69" s="273" t="s">
        <v>115</v>
      </c>
      <c r="B69" s="274" t="s">
        <v>116</v>
      </c>
      <c r="C69" s="274"/>
      <c r="D69" s="274"/>
      <c r="E69" s="274"/>
      <c r="F69" s="275" t="s">
        <v>114</v>
      </c>
      <c r="G69" s="318" t="n">
        <f aca="false">G68*1.15</f>
        <v>38.3333333333333</v>
      </c>
      <c r="H69" s="319" t="n">
        <f aca="false">H68*1.15</f>
        <v>26.6315789473684</v>
      </c>
      <c r="I69" s="1"/>
      <c r="J69" s="233"/>
      <c r="K69" s="1"/>
      <c r="L69" s="1"/>
      <c r="M69" s="1"/>
      <c r="N69" s="1"/>
      <c r="O69" s="1"/>
      <c r="P69" s="1"/>
    </row>
    <row r="70" customFormat="false" ht="13.8" hidden="false" customHeight="false" outlineLevel="0" collapsed="false">
      <c r="A70" s="320"/>
      <c r="B70" s="321"/>
      <c r="C70" s="321"/>
      <c r="D70" s="321"/>
      <c r="E70" s="321"/>
      <c r="F70" s="322"/>
      <c r="G70" s="322"/>
      <c r="H70" s="323"/>
      <c r="I70" s="1"/>
      <c r="J70" s="1"/>
      <c r="K70" s="1"/>
      <c r="L70" s="1"/>
      <c r="M70" s="1"/>
      <c r="N70" s="1"/>
      <c r="O70" s="1"/>
      <c r="P70" s="1"/>
    </row>
    <row r="71" customFormat="false" ht="13.8" hidden="false" customHeight="false" outlineLevel="0" collapsed="false">
      <c r="A71" s="320"/>
      <c r="B71" s="321"/>
      <c r="C71" s="321"/>
      <c r="D71" s="321"/>
      <c r="E71" s="321"/>
      <c r="F71" s="322"/>
      <c r="G71" s="322"/>
      <c r="H71" s="323"/>
      <c r="I71" s="1"/>
      <c r="J71" s="1"/>
      <c r="K71" s="1"/>
      <c r="L71" s="1"/>
      <c r="M71" s="1"/>
      <c r="N71" s="1"/>
      <c r="O71" s="1"/>
      <c r="P71" s="1"/>
    </row>
    <row r="72" customFormat="false" ht="13.8" hidden="false" customHeight="false" outlineLevel="0" collapsed="false">
      <c r="A72" s="320"/>
      <c r="B72" s="321"/>
      <c r="C72" s="321"/>
      <c r="D72" s="321"/>
      <c r="E72" s="321"/>
      <c r="F72" s="322"/>
      <c r="G72" s="322"/>
      <c r="H72" s="324" t="s">
        <v>180</v>
      </c>
      <c r="I72" s="1"/>
      <c r="J72" s="1"/>
      <c r="K72" s="1"/>
      <c r="L72" s="1"/>
      <c r="M72" s="1"/>
      <c r="N72" s="1"/>
      <c r="O72" s="1"/>
      <c r="P72" s="1"/>
    </row>
    <row r="73" customFormat="false" ht="13.8" hidden="false" customHeight="false" outlineLevel="0" collapsed="false">
      <c r="A73" s="256" t="s">
        <v>16</v>
      </c>
      <c r="B73" s="296" t="s">
        <v>117</v>
      </c>
      <c r="C73" s="296"/>
      <c r="D73" s="296"/>
      <c r="E73" s="296"/>
      <c r="F73" s="296"/>
      <c r="G73" s="296"/>
      <c r="H73" s="296"/>
      <c r="I73" s="1"/>
      <c r="J73" s="1"/>
      <c r="K73" s="1"/>
      <c r="L73" s="1"/>
      <c r="M73" s="1"/>
      <c r="N73" s="1"/>
      <c r="O73" s="1"/>
      <c r="P73" s="1"/>
    </row>
    <row r="74" customFormat="false" ht="15" hidden="false" customHeight="true" outlineLevel="0" collapsed="false">
      <c r="A74" s="256"/>
      <c r="B74" s="258" t="s">
        <v>96</v>
      </c>
      <c r="C74" s="258"/>
      <c r="D74" s="258"/>
      <c r="E74" s="258"/>
      <c r="F74" s="258" t="s">
        <v>19</v>
      </c>
      <c r="G74" s="325"/>
      <c r="H74" s="297" t="n">
        <f aca="false">H15</f>
        <v>0</v>
      </c>
      <c r="I74" s="1"/>
      <c r="J74" s="1"/>
      <c r="K74" s="1"/>
      <c r="L74" s="1"/>
      <c r="M74" s="1"/>
      <c r="N74" s="1"/>
      <c r="O74" s="1"/>
      <c r="P74" s="1"/>
    </row>
    <row r="75" customFormat="false" ht="13.8" hidden="false" customHeight="false" outlineLevel="0" collapsed="false">
      <c r="A75" s="256"/>
      <c r="B75" s="258"/>
      <c r="C75" s="258"/>
      <c r="D75" s="258"/>
      <c r="E75" s="258"/>
      <c r="F75" s="258"/>
      <c r="G75" s="258" t="n">
        <f aca="false">G15</f>
        <v>0</v>
      </c>
      <c r="H75" s="297"/>
      <c r="I75" s="1"/>
      <c r="J75" s="1"/>
      <c r="K75" s="1"/>
      <c r="L75" s="1"/>
      <c r="M75" s="1"/>
      <c r="N75" s="1"/>
      <c r="O75" s="1"/>
      <c r="P75" s="1"/>
    </row>
    <row r="76" customFormat="false" ht="13.8" hidden="false" customHeight="false" outlineLevel="0" collapsed="false">
      <c r="A76" s="261" t="s">
        <v>22</v>
      </c>
      <c r="B76" s="262" t="n">
        <v>2</v>
      </c>
      <c r="C76" s="262"/>
      <c r="D76" s="262"/>
      <c r="E76" s="262"/>
      <c r="F76" s="262" t="s">
        <v>23</v>
      </c>
      <c r="G76" s="262" t="n">
        <v>3</v>
      </c>
      <c r="H76" s="263" t="n">
        <v>4</v>
      </c>
      <c r="I76" s="1"/>
      <c r="J76" s="1"/>
      <c r="K76" s="1"/>
      <c r="L76" s="1"/>
      <c r="M76" s="1"/>
      <c r="N76" s="1"/>
      <c r="O76" s="1"/>
      <c r="P76" s="1"/>
    </row>
    <row r="77" customFormat="false" ht="13.8" hidden="false" customHeight="false" outlineLevel="0" collapsed="false">
      <c r="A77" s="326" t="s">
        <v>119</v>
      </c>
      <c r="B77" s="300" t="s">
        <v>120</v>
      </c>
      <c r="C77" s="300"/>
      <c r="D77" s="300"/>
      <c r="E77" s="300"/>
      <c r="F77" s="301" t="s">
        <v>26</v>
      </c>
      <c r="G77" s="327" t="n">
        <f aca="false">G93/1000</f>
        <v>16.5</v>
      </c>
      <c r="H77" s="328" t="n">
        <f aca="false">H93/1000</f>
        <v>19.25</v>
      </c>
      <c r="I77" s="41"/>
      <c r="J77" s="1"/>
      <c r="K77" s="1"/>
      <c r="L77" s="1"/>
      <c r="M77" s="1"/>
      <c r="N77" s="1"/>
      <c r="O77" s="1"/>
      <c r="P77" s="1"/>
    </row>
    <row r="78" customFormat="false" ht="13.8" hidden="false" customHeight="false" outlineLevel="0" collapsed="false">
      <c r="A78" s="267" t="s">
        <v>121</v>
      </c>
      <c r="B78" s="268" t="s">
        <v>122</v>
      </c>
      <c r="C78" s="268"/>
      <c r="D78" s="268"/>
      <c r="E78" s="268"/>
      <c r="F78" s="269" t="s">
        <v>91</v>
      </c>
      <c r="G78" s="329" t="n">
        <f aca="false">(G77/G66)*100</f>
        <v>15</v>
      </c>
      <c r="H78" s="330" t="n">
        <f aca="false">(H77/H66)*100</f>
        <v>14.5833333333333</v>
      </c>
      <c r="I78" s="1"/>
      <c r="J78" s="1"/>
      <c r="K78" s="1"/>
      <c r="L78" s="1"/>
      <c r="M78" s="1"/>
      <c r="N78" s="1"/>
      <c r="O78" s="1"/>
      <c r="P78" s="1"/>
    </row>
    <row r="79" customFormat="false" ht="13.8" hidden="false" customHeight="false" outlineLevel="0" collapsed="false">
      <c r="A79" s="267" t="s">
        <v>123</v>
      </c>
      <c r="B79" s="268" t="s">
        <v>124</v>
      </c>
      <c r="C79" s="268"/>
      <c r="D79" s="268"/>
      <c r="E79" s="268"/>
      <c r="F79" s="269" t="s">
        <v>26</v>
      </c>
      <c r="G79" s="331" t="n">
        <f aca="false">G66-G77</f>
        <v>93.5</v>
      </c>
      <c r="H79" s="332" t="n">
        <f aca="false">H66-H77</f>
        <v>112.75</v>
      </c>
      <c r="I79" s="41"/>
      <c r="J79" s="1"/>
      <c r="K79" s="1"/>
      <c r="L79" s="1"/>
      <c r="M79" s="1"/>
      <c r="N79" s="1"/>
      <c r="O79" s="1"/>
      <c r="P79" s="1"/>
    </row>
    <row r="80" customFormat="false" ht="13.8" hidden="false" customHeight="false" outlineLevel="0" collapsed="false">
      <c r="A80" s="267" t="s">
        <v>125</v>
      </c>
      <c r="B80" s="268" t="s">
        <v>126</v>
      </c>
      <c r="C80" s="268"/>
      <c r="D80" s="268"/>
      <c r="E80" s="268"/>
      <c r="F80" s="269" t="s">
        <v>26</v>
      </c>
      <c r="G80" s="331" t="n">
        <f aca="false">G79*(1-G78/100)</f>
        <v>79.475</v>
      </c>
      <c r="H80" s="332" t="n">
        <f aca="false">H79*(1-H78/100)</f>
        <v>96.3072916666667</v>
      </c>
      <c r="I80" s="1"/>
      <c r="J80" s="1"/>
      <c r="K80" s="1"/>
      <c r="L80" s="1"/>
      <c r="M80" s="1"/>
      <c r="N80" s="1"/>
      <c r="O80" s="1"/>
      <c r="P80" s="1"/>
    </row>
    <row r="81" customFormat="false" ht="13.8" hidden="false" customHeight="false" outlineLevel="0" collapsed="false">
      <c r="A81" s="309" t="s">
        <v>127</v>
      </c>
      <c r="B81" s="310" t="s">
        <v>128</v>
      </c>
      <c r="C81" s="310"/>
      <c r="D81" s="310"/>
      <c r="E81" s="310"/>
      <c r="F81" s="311" t="s">
        <v>26</v>
      </c>
      <c r="G81" s="333"/>
      <c r="H81" s="334"/>
      <c r="I81" s="41"/>
      <c r="J81" s="1"/>
      <c r="K81" s="1"/>
      <c r="L81" s="1"/>
      <c r="M81" s="1"/>
      <c r="N81" s="1"/>
      <c r="O81" s="1"/>
      <c r="P81" s="1"/>
    </row>
    <row r="82" customFormat="false" ht="13.8" hidden="false" customHeight="false" outlineLevel="0" collapsed="false">
      <c r="A82" s="313" t="s">
        <v>129</v>
      </c>
      <c r="B82" s="314" t="s">
        <v>130</v>
      </c>
      <c r="C82" s="314"/>
      <c r="D82" s="314"/>
      <c r="E82" s="314"/>
      <c r="F82" s="315" t="s">
        <v>114</v>
      </c>
      <c r="G82" s="335" t="n">
        <f aca="false">G79/G67</f>
        <v>28.3333333333333</v>
      </c>
      <c r="H82" s="317" t="n">
        <f aca="false">H79/H67</f>
        <v>19.780701754386</v>
      </c>
      <c r="I82" s="1"/>
      <c r="J82" s="1"/>
      <c r="K82" s="1"/>
      <c r="L82" s="1"/>
      <c r="M82" s="1"/>
      <c r="N82" s="1"/>
      <c r="O82" s="1"/>
      <c r="P82" s="1"/>
    </row>
    <row r="83" customFormat="false" ht="13.8" hidden="false" customHeight="false" outlineLevel="0" collapsed="false">
      <c r="A83" s="273" t="s">
        <v>131</v>
      </c>
      <c r="B83" s="274" t="s">
        <v>132</v>
      </c>
      <c r="C83" s="274"/>
      <c r="D83" s="274"/>
      <c r="E83" s="274"/>
      <c r="F83" s="275" t="s">
        <v>114</v>
      </c>
      <c r="G83" s="336" t="n">
        <f aca="false">G82*1.15</f>
        <v>32.5833333333333</v>
      </c>
      <c r="H83" s="319" t="n">
        <f aca="false">H82*1.15</f>
        <v>22.7478070175439</v>
      </c>
      <c r="I83" s="1"/>
      <c r="J83" s="1"/>
      <c r="K83" s="1"/>
      <c r="L83" s="1"/>
      <c r="M83" s="1"/>
      <c r="N83" s="1"/>
      <c r="O83" s="1"/>
      <c r="P83" s="1"/>
    </row>
    <row r="84" customFormat="false" ht="13.8" hidden="false" customHeight="false" outlineLevel="0" collapsed="false">
      <c r="A84" s="276" t="s">
        <v>16</v>
      </c>
      <c r="B84" s="296" t="s">
        <v>133</v>
      </c>
      <c r="C84" s="296"/>
      <c r="D84" s="296"/>
      <c r="E84" s="296"/>
      <c r="F84" s="296"/>
      <c r="G84" s="296"/>
      <c r="H84" s="296"/>
      <c r="I84" s="1"/>
      <c r="J84" s="1"/>
      <c r="K84" s="1"/>
      <c r="L84" s="1"/>
      <c r="M84" s="1"/>
      <c r="N84" s="1"/>
      <c r="O84" s="1"/>
      <c r="P84" s="1"/>
    </row>
    <row r="85" customFormat="false" ht="13.8" hidden="false" customHeight="false" outlineLevel="0" collapsed="false">
      <c r="A85" s="276"/>
      <c r="B85" s="269" t="s">
        <v>134</v>
      </c>
      <c r="C85" s="269" t="s">
        <v>135</v>
      </c>
      <c r="D85" s="269"/>
      <c r="E85" s="269"/>
      <c r="F85" s="337" t="s">
        <v>136</v>
      </c>
      <c r="G85" s="337"/>
      <c r="H85" s="337"/>
      <c r="I85" s="1"/>
      <c r="J85" s="1"/>
      <c r="K85" s="1"/>
      <c r="L85" s="1"/>
      <c r="M85" s="1"/>
      <c r="N85" s="1"/>
      <c r="O85" s="1"/>
      <c r="P85" s="1"/>
    </row>
    <row r="86" customFormat="false" ht="13.8" hidden="false" customHeight="false" outlineLevel="0" collapsed="false">
      <c r="A86" s="276"/>
      <c r="B86" s="338" t="s">
        <v>139</v>
      </c>
      <c r="C86" s="338" t="s">
        <v>179</v>
      </c>
      <c r="D86" s="338" t="s">
        <v>138</v>
      </c>
      <c r="E86" s="338" t="s">
        <v>142</v>
      </c>
      <c r="F86" s="338" t="s">
        <v>143</v>
      </c>
      <c r="G86" s="338" t="s">
        <v>20</v>
      </c>
      <c r="H86" s="339"/>
      <c r="I86" s="1"/>
      <c r="J86" s="1"/>
      <c r="K86" s="1"/>
      <c r="L86" s="1"/>
      <c r="M86" s="1"/>
      <c r="N86" s="1"/>
      <c r="O86" s="1"/>
      <c r="P86" s="1"/>
    </row>
    <row r="87" customFormat="false" ht="13.8" hidden="false" customHeight="false" outlineLevel="0" collapsed="false">
      <c r="A87" s="267" t="s">
        <v>144</v>
      </c>
      <c r="B87" s="340" t="s">
        <v>145</v>
      </c>
      <c r="C87" s="341" t="n">
        <v>55</v>
      </c>
      <c r="D87" s="341" t="n">
        <v>300</v>
      </c>
      <c r="E87" s="341" t="n">
        <v>350</v>
      </c>
      <c r="F87" s="342" t="n">
        <f aca="false">G87+H87</f>
        <v>35750</v>
      </c>
      <c r="G87" s="342" t="n">
        <f aca="false">C87*D87</f>
        <v>16500</v>
      </c>
      <c r="H87" s="343" t="n">
        <f aca="false">C87*E87</f>
        <v>19250</v>
      </c>
      <c r="I87" s="1"/>
      <c r="J87" s="1"/>
      <c r="K87" s="1"/>
      <c r="L87" s="1"/>
      <c r="M87" s="1"/>
      <c r="N87" s="1"/>
      <c r="O87" s="1"/>
      <c r="P87" s="1"/>
    </row>
    <row r="88" customFormat="false" ht="13.8" hidden="false" customHeight="false" outlineLevel="0" collapsed="false">
      <c r="A88" s="267"/>
      <c r="B88" s="340"/>
      <c r="C88" s="341"/>
      <c r="D88" s="341"/>
      <c r="E88" s="341"/>
      <c r="F88" s="342" t="n">
        <f aca="false">G88+H88</f>
        <v>0</v>
      </c>
      <c r="G88" s="342" t="n">
        <f aca="false">C88*D88</f>
        <v>0</v>
      </c>
      <c r="H88" s="343" t="n">
        <f aca="false">C88*E88</f>
        <v>0</v>
      </c>
      <c r="I88" s="1"/>
      <c r="J88" s="1"/>
      <c r="K88" s="1"/>
      <c r="L88" s="1"/>
      <c r="M88" s="1"/>
      <c r="N88" s="1"/>
      <c r="O88" s="1"/>
      <c r="P88" s="1"/>
    </row>
    <row r="89" customFormat="false" ht="13.8" hidden="false" customHeight="false" outlineLevel="0" collapsed="false">
      <c r="A89" s="267" t="s">
        <v>146</v>
      </c>
      <c r="B89" s="340" t="s">
        <v>147</v>
      </c>
      <c r="C89" s="341"/>
      <c r="D89" s="341"/>
      <c r="E89" s="341"/>
      <c r="F89" s="342" t="n">
        <f aca="false">G89+H89</f>
        <v>0</v>
      </c>
      <c r="G89" s="342" t="n">
        <f aca="false">C89*D89</f>
        <v>0</v>
      </c>
      <c r="H89" s="343" t="n">
        <f aca="false">C89*E89</f>
        <v>0</v>
      </c>
      <c r="I89" s="1"/>
      <c r="J89" s="1"/>
      <c r="K89" s="1"/>
      <c r="L89" s="1"/>
      <c r="M89" s="1"/>
      <c r="N89" s="1"/>
      <c r="O89" s="1"/>
      <c r="P89" s="1"/>
    </row>
    <row r="90" customFormat="false" ht="13.8" hidden="false" customHeight="false" outlineLevel="0" collapsed="false">
      <c r="A90" s="267"/>
      <c r="B90" s="340"/>
      <c r="C90" s="341"/>
      <c r="D90" s="341"/>
      <c r="E90" s="341"/>
      <c r="F90" s="342" t="n">
        <f aca="false">G90+H90</f>
        <v>0</v>
      </c>
      <c r="G90" s="342" t="n">
        <f aca="false">C90*D90</f>
        <v>0</v>
      </c>
      <c r="H90" s="343" t="n">
        <f aca="false">C90*E90</f>
        <v>0</v>
      </c>
      <c r="I90" s="1"/>
      <c r="J90" s="1"/>
      <c r="K90" s="1"/>
      <c r="L90" s="1"/>
      <c r="M90" s="1"/>
      <c r="N90" s="1"/>
      <c r="O90" s="1"/>
      <c r="P90" s="1"/>
    </row>
    <row r="91" customFormat="false" ht="13.8" hidden="false" customHeight="false" outlineLevel="0" collapsed="false">
      <c r="A91" s="267" t="s">
        <v>148</v>
      </c>
      <c r="B91" s="340"/>
      <c r="C91" s="341"/>
      <c r="D91" s="341"/>
      <c r="E91" s="341"/>
      <c r="F91" s="342" t="n">
        <f aca="false">G91+H91</f>
        <v>0</v>
      </c>
      <c r="G91" s="342" t="n">
        <f aca="false">C91*D91</f>
        <v>0</v>
      </c>
      <c r="H91" s="343" t="n">
        <f aca="false">C91*E91</f>
        <v>0</v>
      </c>
      <c r="I91" s="1"/>
      <c r="J91" s="1"/>
      <c r="K91" s="1"/>
      <c r="L91" s="1"/>
      <c r="M91" s="1"/>
      <c r="N91" s="1"/>
      <c r="O91" s="1"/>
      <c r="P91" s="1"/>
    </row>
    <row r="92" customFormat="false" ht="13.8" hidden="false" customHeight="false" outlineLevel="0" collapsed="false">
      <c r="A92" s="267"/>
      <c r="B92" s="340"/>
      <c r="C92" s="341"/>
      <c r="D92" s="341"/>
      <c r="E92" s="341"/>
      <c r="F92" s="342" t="n">
        <f aca="false">G92+H92</f>
        <v>0</v>
      </c>
      <c r="G92" s="342" t="n">
        <f aca="false">C92*D92</f>
        <v>0</v>
      </c>
      <c r="H92" s="343" t="n">
        <f aca="false">C92*E92</f>
        <v>0</v>
      </c>
      <c r="I92" s="1"/>
      <c r="J92" s="1"/>
      <c r="K92" s="1"/>
      <c r="L92" s="1"/>
      <c r="M92" s="1"/>
      <c r="N92" s="1"/>
      <c r="O92" s="1"/>
      <c r="P92" s="1"/>
    </row>
    <row r="93" customFormat="false" ht="13.8" hidden="false" customHeight="false" outlineLevel="0" collapsed="false">
      <c r="A93" s="344"/>
      <c r="B93" s="345" t="s">
        <v>150</v>
      </c>
      <c r="C93" s="346" t="n">
        <f aca="false">C87+C88+C89+C90+C91+C92</f>
        <v>55</v>
      </c>
      <c r="D93" s="347" t="s">
        <v>78</v>
      </c>
      <c r="E93" s="347" t="s">
        <v>78</v>
      </c>
      <c r="F93" s="347" t="s">
        <v>78</v>
      </c>
      <c r="G93" s="347" t="n">
        <f aca="false">SUM(G87:G92)</f>
        <v>16500</v>
      </c>
      <c r="H93" s="348" t="n">
        <f aca="false">SUM(H87:H92)</f>
        <v>19250</v>
      </c>
      <c r="I93" s="1"/>
      <c r="J93" s="1"/>
      <c r="K93" s="1"/>
      <c r="L93" s="1"/>
      <c r="M93" s="1"/>
      <c r="N93" s="1"/>
      <c r="O93" s="1"/>
      <c r="P93" s="1"/>
    </row>
    <row r="94" customFormat="false" ht="13.8" hidden="false" customHeight="false" outlineLevel="0" collapsed="false">
      <c r="A94" s="349"/>
      <c r="B94" s="349"/>
      <c r="C94" s="349"/>
      <c r="D94" s="349"/>
      <c r="E94" s="349"/>
      <c r="F94" s="349"/>
      <c r="G94" s="349"/>
      <c r="H94" s="349"/>
      <c r="I94" s="1"/>
      <c r="J94" s="1"/>
      <c r="K94" s="1"/>
      <c r="L94" s="1"/>
      <c r="M94" s="1"/>
      <c r="N94" s="1"/>
      <c r="O94" s="1"/>
      <c r="P94" s="1"/>
    </row>
    <row r="95" customFormat="false" ht="13.8" hidden="false" customHeight="false" outlineLevel="0" collapsed="false">
      <c r="A95" s="350" t="s">
        <v>181</v>
      </c>
      <c r="B95" s="350"/>
      <c r="C95" s="350"/>
      <c r="D95" s="351" t="s">
        <v>188</v>
      </c>
      <c r="E95" s="351"/>
      <c r="F95" s="351"/>
      <c r="G95" s="351"/>
      <c r="H95" s="351"/>
      <c r="I95" s="1"/>
      <c r="J95" s="1"/>
      <c r="K95" s="1"/>
      <c r="L95" s="1"/>
      <c r="M95" s="1"/>
      <c r="N95" s="1"/>
      <c r="O95" s="1"/>
      <c r="P95" s="1"/>
    </row>
    <row r="96" customFormat="false" ht="13.8" hidden="false" customHeight="false" outlineLevel="0" collapsed="false">
      <c r="A96" s="352" t="s">
        <v>182</v>
      </c>
      <c r="B96" s="352"/>
      <c r="C96" s="352"/>
      <c r="E96" s="353"/>
      <c r="F96" s="353"/>
      <c r="G96" s="353"/>
      <c r="H96" s="353"/>
      <c r="I96" s="1"/>
      <c r="J96" s="1"/>
      <c r="K96" s="1"/>
      <c r="L96" s="1"/>
      <c r="M96" s="1"/>
      <c r="N96" s="1"/>
      <c r="O96" s="1"/>
      <c r="P96" s="1"/>
    </row>
    <row r="97" customFormat="false" ht="13.8" hidden="false" customHeight="false" outlineLevel="0" collapsed="false">
      <c r="A97" s="352" t="s">
        <v>183</v>
      </c>
      <c r="B97" s="352"/>
      <c r="C97" s="352"/>
      <c r="D97" s="354" t="n">
        <v>724189408</v>
      </c>
      <c r="E97" s="354"/>
      <c r="F97" s="354"/>
      <c r="G97" s="354"/>
      <c r="H97" s="354"/>
      <c r="I97" s="1"/>
      <c r="J97" s="1"/>
      <c r="K97" s="1"/>
      <c r="L97" s="1"/>
      <c r="M97" s="1"/>
      <c r="N97" s="1"/>
      <c r="O97" s="1"/>
      <c r="P97" s="1"/>
    </row>
    <row r="98" customFormat="false" ht="14.9" hidden="false" customHeight="false" outlineLevel="0" collapsed="false">
      <c r="A98" s="352" t="s">
        <v>184</v>
      </c>
      <c r="B98" s="352"/>
      <c r="C98" s="352"/>
      <c r="D98" s="355" t="s">
        <v>189</v>
      </c>
      <c r="E98" s="355"/>
      <c r="F98" s="355"/>
      <c r="G98" s="355"/>
      <c r="H98" s="355"/>
      <c r="I98" s="1"/>
      <c r="J98" s="1"/>
      <c r="K98" s="1"/>
      <c r="L98" s="1"/>
      <c r="M98" s="1"/>
      <c r="N98" s="1"/>
      <c r="O98" s="1"/>
      <c r="P98" s="1"/>
    </row>
    <row r="99" customFormat="false" ht="13.8" hidden="false" customHeight="false" outlineLevel="0" collapsed="false">
      <c r="A99" s="352" t="s">
        <v>185</v>
      </c>
      <c r="B99" s="352"/>
      <c r="C99" s="352"/>
      <c r="D99" s="356" t="n">
        <v>43063</v>
      </c>
      <c r="E99" s="356"/>
      <c r="F99" s="356"/>
      <c r="G99" s="356"/>
      <c r="H99" s="356"/>
      <c r="I99" s="1"/>
      <c r="J99" s="1"/>
      <c r="K99" s="1"/>
      <c r="L99" s="1"/>
      <c r="M99" s="1"/>
      <c r="N99" s="1"/>
      <c r="O99" s="1"/>
      <c r="P99" s="1"/>
    </row>
    <row r="100" customFormat="false" ht="13.8" hidden="false" customHeight="false" outlineLevel="0" collapsed="false">
      <c r="A100" s="357" t="s">
        <v>186</v>
      </c>
      <c r="B100" s="357"/>
      <c r="C100" s="357"/>
      <c r="D100" s="358"/>
      <c r="E100" s="358"/>
      <c r="F100" s="358"/>
      <c r="G100" s="358"/>
      <c r="H100" s="358"/>
      <c r="I100" s="1"/>
      <c r="J100" s="1"/>
      <c r="K100" s="1"/>
      <c r="L100" s="1"/>
      <c r="M100" s="1"/>
      <c r="N100" s="1"/>
      <c r="O100" s="1"/>
      <c r="P100" s="1"/>
    </row>
  </sheetData>
  <mergeCells count="110">
    <mergeCell ref="A3:H3"/>
    <mergeCell ref="B5:D5"/>
    <mergeCell ref="E5:H6"/>
    <mergeCell ref="B6:D6"/>
    <mergeCell ref="B7:D7"/>
    <mergeCell ref="E7:H7"/>
    <mergeCell ref="B8:D8"/>
    <mergeCell ref="E8:H8"/>
    <mergeCell ref="B9:D9"/>
    <mergeCell ref="E9:H9"/>
    <mergeCell ref="A10:A11"/>
    <mergeCell ref="B10:D11"/>
    <mergeCell ref="E10:F10"/>
    <mergeCell ref="G10:H10"/>
    <mergeCell ref="E11:F11"/>
    <mergeCell ref="G11:H11"/>
    <mergeCell ref="A14:A16"/>
    <mergeCell ref="B14:H14"/>
    <mergeCell ref="B15:E16"/>
    <mergeCell ref="F15:F16"/>
    <mergeCell ref="G15:G16"/>
    <mergeCell ref="H15:H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A56:A58"/>
    <mergeCell ref="B56:H56"/>
    <mergeCell ref="B57:E58"/>
    <mergeCell ref="F57:F58"/>
    <mergeCell ref="G57:G58"/>
    <mergeCell ref="H57:H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A73:A75"/>
    <mergeCell ref="B73:H73"/>
    <mergeCell ref="B74:E75"/>
    <mergeCell ref="F74:F75"/>
    <mergeCell ref="H74:H75"/>
    <mergeCell ref="B76:E76"/>
    <mergeCell ref="B77:E77"/>
    <mergeCell ref="B78:E78"/>
    <mergeCell ref="B79:E79"/>
    <mergeCell ref="B80:E80"/>
    <mergeCell ref="B81:E81"/>
    <mergeCell ref="B82:E82"/>
    <mergeCell ref="B83:E83"/>
    <mergeCell ref="A84:A86"/>
    <mergeCell ref="B84:H84"/>
    <mergeCell ref="C85:E85"/>
    <mergeCell ref="F85:H85"/>
    <mergeCell ref="A87:A88"/>
    <mergeCell ref="B87:B88"/>
    <mergeCell ref="A89:A90"/>
    <mergeCell ref="B89:B90"/>
    <mergeCell ref="A91:A92"/>
    <mergeCell ref="B91:B92"/>
    <mergeCell ref="A95:C95"/>
    <mergeCell ref="D95:H95"/>
    <mergeCell ref="A96:C96"/>
    <mergeCell ref="A97:C97"/>
    <mergeCell ref="D97:H97"/>
    <mergeCell ref="A98:C98"/>
    <mergeCell ref="D98:H98"/>
    <mergeCell ref="A99:C99"/>
    <mergeCell ref="D99:H99"/>
    <mergeCell ref="A100:C100"/>
    <mergeCell ref="D100:H100"/>
  </mergeCells>
  <hyperlinks>
    <hyperlink ref="D98" r:id="rId1" display="obec@drazic.cz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2014-11-28T11:54:07Z</dcterms:created>
  <dc:creator>uzivatel</dc:creator>
  <dc:language>cs-CZ</dc:language>
  <cp:lastModifiedBy>Pavel</cp:lastModifiedBy>
  <cp:lastPrinted>2015-12-10T14:41:26Z</cp:lastPrinted>
  <dcterms:modified xsi:type="dcterms:W3CDTF">2017-11-30T07:47:18Z</dcterms:modified>
  <cp:revision>0</cp:revision>
</cp:coreProperties>
</file>